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htomic1\Desktop\materijali za UV\Izvještaj o izvršenju\2025\"/>
    </mc:Choice>
  </mc:AlternateContent>
  <xr:revisionPtr revIDLastSave="0" documentId="13_ncr:1_{9CEB444C-1DF9-4775-A097-24ABE65701B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ExRepositorySheet" sheetId="4" state="veryHidden" r:id="rId1"/>
    <sheet name="Sažetak" sheetId="9" r:id="rId2"/>
    <sheet name="Račun prihoda i rashoda" sheetId="14" r:id="rId3"/>
    <sheet name="Prihodi i rashodi po izvorima" sheetId="15" r:id="rId4"/>
    <sheet name="Rashodi prema funkcijskoj klas" sheetId="16" r:id="rId5"/>
    <sheet name="Račun financiranja" sheetId="17" r:id="rId6"/>
    <sheet name="Račun financiranja po izvorima" sheetId="18" r:id="rId7"/>
    <sheet name="Posebni dio" sheetId="19" r:id="rId8"/>
    <sheet name="FP0002PRPV2" sheetId="5" state="hidden" r:id="rId9"/>
    <sheet name="FP0002PRR" sheetId="12" state="hidden" r:id="rId10"/>
    <sheet name="FP0002PRB" sheetId="11" state="hidden" r:id="rId11"/>
    <sheet name="FP0005PRV2" sheetId="13" state="hidden" r:id="rId12"/>
  </sheets>
  <externalReferences>
    <externalReference r:id="rId13"/>
  </externalReferences>
  <definedNames>
    <definedName name="DF_GRID_1">#REF!</definedName>
    <definedName name="DF_GRID_2">FP0002PRPV2!$B$2:$J$315</definedName>
    <definedName name="_xlnm.Print_Area" localSheetId="8">FP0002PRPV2!$A$1:$K$316</definedName>
    <definedName name="SAPBEXhrIndnt" hidden="1">"Wide"</definedName>
    <definedName name="SAPsysID" hidden="1">"708C5W7SBKP804JT78WJ0JNKI"</definedName>
    <definedName name="SAPwbID" hidden="1">"ARS"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9" l="1"/>
  <c r="L25" i="9"/>
  <c r="L24" i="9"/>
  <c r="L23" i="9"/>
  <c r="L22" i="9"/>
  <c r="K26" i="9"/>
  <c r="K25" i="9"/>
  <c r="K24" i="9"/>
  <c r="K23" i="9"/>
  <c r="K22" i="9"/>
  <c r="J12" i="9"/>
  <c r="J16" i="9"/>
  <c r="L16" i="9"/>
  <c r="L15" i="9"/>
  <c r="L14" i="9"/>
  <c r="L13" i="9"/>
  <c r="L12" i="9"/>
  <c r="L11" i="9"/>
  <c r="L10" i="9"/>
  <c r="K16" i="9"/>
  <c r="K15" i="9"/>
  <c r="K14" i="9"/>
  <c r="K13" i="9"/>
  <c r="K12" i="9"/>
  <c r="K11" i="9"/>
  <c r="K10" i="9"/>
  <c r="C10" i="14"/>
  <c r="C14" i="14"/>
  <c r="C37" i="14"/>
  <c r="C38" i="14"/>
  <c r="D14" i="14"/>
  <c r="E14" i="14"/>
  <c r="D10" i="14"/>
  <c r="E10" i="14"/>
  <c r="F38" i="14"/>
  <c r="F37" i="14"/>
  <c r="F14" i="14"/>
  <c r="F10" i="14"/>
  <c r="H8" i="9"/>
  <c r="H11" i="16"/>
  <c r="H12" i="16"/>
  <c r="H13" i="16"/>
  <c r="H14" i="16"/>
  <c r="H15" i="16"/>
  <c r="H10" i="16"/>
  <c r="G11" i="16"/>
  <c r="G12" i="16"/>
  <c r="G13" i="16"/>
  <c r="G14" i="16"/>
  <c r="G15" i="16"/>
  <c r="C10" i="16"/>
  <c r="G10" i="16"/>
  <c r="H47" i="14"/>
  <c r="G47" i="14"/>
  <c r="H24" i="14"/>
  <c r="H27" i="14"/>
  <c r="H30" i="14"/>
  <c r="H37" i="14"/>
  <c r="H44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42" i="14"/>
  <c r="G43" i="14"/>
  <c r="G44" i="14"/>
  <c r="G45" i="14"/>
  <c r="G46" i="14"/>
  <c r="H15" i="14"/>
  <c r="H14" i="14"/>
  <c r="H10" i="14"/>
  <c r="G10" i="14"/>
  <c r="G16" i="14"/>
  <c r="G17" i="14"/>
  <c r="G19" i="14"/>
  <c r="G20" i="14"/>
  <c r="G21" i="14"/>
  <c r="G15" i="14"/>
  <c r="G14" i="14"/>
  <c r="E9" i="19"/>
  <c r="D9" i="19"/>
  <c r="C9" i="19"/>
  <c r="H10" i="18"/>
  <c r="G10" i="18"/>
  <c r="F10" i="18"/>
  <c r="E10" i="18"/>
  <c r="D10" i="18"/>
  <c r="C10" i="18"/>
  <c r="H8" i="18"/>
  <c r="G8" i="18"/>
  <c r="F8" i="18"/>
  <c r="E8" i="18"/>
  <c r="D8" i="18"/>
  <c r="C8" i="18"/>
  <c r="H10" i="17"/>
  <c r="G10" i="17"/>
  <c r="F10" i="17"/>
  <c r="E10" i="17"/>
  <c r="D10" i="17"/>
  <c r="C10" i="17"/>
  <c r="H8" i="17"/>
  <c r="G8" i="17"/>
  <c r="F8" i="17"/>
  <c r="E8" i="17"/>
  <c r="D8" i="17"/>
  <c r="C8" i="17"/>
  <c r="F8" i="16"/>
  <c r="C8" i="16"/>
  <c r="H8" i="14"/>
  <c r="G8" i="14"/>
  <c r="F8" i="14"/>
  <c r="E8" i="14"/>
  <c r="D8" i="14"/>
  <c r="C8" i="14"/>
  <c r="H19" i="9"/>
  <c r="I8" i="9"/>
  <c r="I19" i="9"/>
  <c r="J8" i="9"/>
  <c r="J19" i="9"/>
  <c r="K8" i="9"/>
  <c r="K19" i="9"/>
  <c r="L8" i="9"/>
  <c r="L19" i="9"/>
  <c r="G8" i="9"/>
  <c r="G19" i="9"/>
  <c r="G12" i="9"/>
  <c r="G15" i="9"/>
  <c r="G16" i="9"/>
  <c r="H12" i="9"/>
  <c r="H15" i="9"/>
  <c r="H16" i="9"/>
  <c r="H23" i="9"/>
  <c r="H26" i="9"/>
  <c r="H27" i="9"/>
  <c r="I12" i="9"/>
  <c r="I15" i="9"/>
  <c r="I16" i="9"/>
  <c r="I23" i="9"/>
  <c r="I26" i="9"/>
  <c r="G23" i="9"/>
  <c r="J23" i="9"/>
  <c r="J26" i="9"/>
  <c r="G26" i="9"/>
  <c r="G27" i="9"/>
  <c r="J15" i="9"/>
  <c r="I27" i="9"/>
  <c r="J27" i="9"/>
</calcChain>
</file>

<file path=xl/sharedStrings.xml><?xml version="1.0" encoding="utf-8"?>
<sst xmlns="http://schemas.openxmlformats.org/spreadsheetml/2006/main" count="902" uniqueCount="373">
  <si>
    <t>Table</t>
  </si>
  <si>
    <t>Filter</t>
  </si>
  <si>
    <t>I. OPĆI DIO</t>
  </si>
  <si>
    <t>RAZLIKA - VIŠAK / MANJAK</t>
  </si>
  <si>
    <t>PRIJENOS SREDSTAVA IZ PRETHODNE GODINE</t>
  </si>
  <si>
    <t/>
  </si>
  <si>
    <t>EUR</t>
  </si>
  <si>
    <t>6 Prihodi poslovanja</t>
  </si>
  <si>
    <t>IZVRŠENJE FINANCIJSKOG PLANA PRORAČUNSKOG KORISNIKA DRŽAVNOG PRORAČUNA
ZA PRVO POLUGODIŠTE 2023. GODINE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</si>
  <si>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</si>
  <si>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</si>
  <si>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</si>
  <si>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</si>
  <si>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</si>
  <si>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</si>
  <si>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</si>
  <si>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</si>
  <si>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</si>
  <si>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</si>
  <si>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</si>
  <si>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</si>
  <si>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</si>
  <si>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</si>
  <si>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</si>
  <si>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</si>
  <si>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 xml:space="preserve">NETO FINANCIRANJE </t>
  </si>
  <si>
    <t xml:space="preserve">VIŠAK/MANJAK + NETO FINANCIRANJE 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</si>
  <si>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</si>
  <si>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</si>
  <si>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</si>
  <si>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</si>
  <si>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</si>
  <si>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Stavka izdat./prih.</t>
  </si>
  <si>
    <t>EKONOMSKA KLASIFIKACIJA</t>
  </si>
  <si>
    <t>ODLJEV</t>
  </si>
  <si>
    <t>RASHODI</t>
  </si>
  <si>
    <t>3</t>
  </si>
  <si>
    <t>Rashodi poslovanja</t>
  </si>
  <si>
    <t>4</t>
  </si>
  <si>
    <t>Rashodi za nabavu nefinancijske imovine</t>
  </si>
  <si>
    <t>Indeks
(5)/(2)</t>
  </si>
  <si>
    <t>Indeks
(5)/(4)</t>
  </si>
  <si>
    <t xml:space="preserve">
Indeks
(5)/(2)</t>
  </si>
  <si>
    <t xml:space="preserve">
Indeks
(5)/(4)</t>
  </si>
  <si>
    <t>Ostvarenje/Izvršenje 
01.2024. - 12.2024.</t>
  </si>
  <si>
    <t>Izvorni plan  ili Rebalans
2025.</t>
  </si>
  <si>
    <t>Tekući plan 
2025.</t>
  </si>
  <si>
    <t>Ostvarenje/Izvršenje 
01.2025. - 12.2025.</t>
  </si>
  <si>
    <t>Primici i izdaci</t>
  </si>
  <si>
    <t>IZDACI</t>
  </si>
  <si>
    <t>5</t>
  </si>
  <si>
    <t>Izdaci za financijsku imovinu i otplate zajmova</t>
  </si>
  <si>
    <t>Izvorni plan ili Rebalans 
2025.</t>
  </si>
  <si>
    <t>Prihodi i rashodi</t>
  </si>
  <si>
    <t>PRIHODI</t>
  </si>
  <si>
    <t>6</t>
  </si>
  <si>
    <t>Prihodi poslovanja</t>
  </si>
  <si>
    <t>7</t>
  </si>
  <si>
    <t>Prihodi od prodaje nefinancijske imovine</t>
  </si>
  <si>
    <t xml:space="preserve">
Ostvarenje/Izvršenje 
01.2024. - 12.2024.</t>
  </si>
  <si>
    <t xml:space="preserve">
Izvorni plan ili Rebalans 
2025.</t>
  </si>
  <si>
    <t xml:space="preserve">
Tekući plan 
2025.</t>
  </si>
  <si>
    <t xml:space="preserve">
Ostvarenje/Izvršenje 
01.2025. - 12.2025.</t>
  </si>
  <si>
    <t>Ostvarenje/Izvršenje 
01.2024. - 12.2024. ver. 2024.</t>
  </si>
  <si>
    <t>Izvorni plan ili Rebalans 
2025.  ver. 2025.</t>
  </si>
  <si>
    <t>Tekući plan 
2025. ver. 2025.</t>
  </si>
  <si>
    <t>Ostvarenje/Izvršenje 
01.2025. - 12.2025. ver. 2025.</t>
  </si>
  <si>
    <t xml:space="preserve"> RAČUN PRIHODA I RASHODA </t>
  </si>
  <si>
    <t xml:space="preserve">IZVJEŠTAJ O PRIHODIMA I RASHODIMA PREMA EKONOMSKOJ KLASIFIKACIJI </t>
  </si>
  <si>
    <t>UKUPNI PRIHODI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</si>
  <si>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</si>
  <si>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</si>
  <si>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</si>
  <si>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</si>
  <si>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</si>
  <si>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</si>
  <si>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6324</t>
  </si>
  <si>
    <t>Kapitalne pomoći od institucija i tijela EU</t>
  </si>
  <si>
    <t>634</t>
  </si>
  <si>
    <t>Pomoći od izvanproračunskih korisnika</t>
  </si>
  <si>
    <t>6341</t>
  </si>
  <si>
    <t>Tekuće pomoći od izvanproračunskih korisnika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</si>
  <si>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</si>
  <si>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</si>
  <si>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</si>
  <si>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</si>
  <si>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6394</t>
  </si>
  <si>
    <t>Kapitalni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</si>
  <si>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</si>
  <si>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</si>
  <si>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</si>
  <si>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</si>
  <si>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6414</t>
  </si>
  <si>
    <t>Prihodi od zateznih kamata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</si>
  <si>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</si>
  <si>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</si>
  <si>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</si>
  <si>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</si>
  <si>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</si>
  <si>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</si>
  <si>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</si>
  <si>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</si>
  <si>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</si>
  <si>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</si>
  <si>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</si>
  <si>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</si>
  <si>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</si>
  <si>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</si>
  <si>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</si>
  <si>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</si>
  <si>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</si>
  <si>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</si>
  <si>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</si>
  <si>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</si>
  <si>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</si>
  <si>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</si>
  <si>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673</t>
  </si>
  <si>
    <t>Prihodi od HZZO-a na temelju ugovornih obveza</t>
  </si>
  <si>
    <t>6731</t>
  </si>
  <si>
    <t>68</t>
  </si>
  <si>
    <t>Kazne, upravne mjere i ostali prihodi</t>
  </si>
  <si>
    <t>683</t>
  </si>
  <si>
    <t>Ostali prihodi</t>
  </si>
  <si>
    <t>6831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</si>
  <si>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</si>
  <si>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</si>
  <si>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</si>
  <si>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</si>
  <si>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</si>
  <si>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</si>
  <si>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UKUPNI RASHODI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</si>
  <si>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</si>
  <si>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</si>
  <si>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</si>
  <si>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</si>
  <si>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</si>
  <si>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</si>
  <si>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</si>
  <si>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</si>
  <si>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</si>
  <si>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</si>
  <si>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</si>
  <si>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</si>
  <si>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</si>
  <si>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</si>
  <si>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</si>
  <si>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</si>
  <si>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 za staž s povećanim trajanjem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</si>
  <si>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</si>
  <si>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</si>
  <si>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</si>
  <si>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</si>
  <si>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</si>
  <si>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</si>
  <si>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</si>
  <si>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</si>
  <si>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</si>
  <si>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</si>
  <si>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</si>
  <si>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</si>
  <si>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</si>
  <si>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</si>
  <si>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</si>
  <si>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</si>
  <si>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</si>
  <si>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</si>
  <si>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</si>
  <si>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</si>
  <si>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</si>
  <si>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</si>
  <si>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</si>
  <si>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</si>
  <si>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</si>
  <si>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</si>
  <si>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</si>
  <si>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</si>
  <si>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</si>
  <si>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</si>
  <si>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</si>
  <si>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</si>
  <si>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</si>
  <si>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</si>
  <si>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</si>
  <si>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</si>
  <si>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</si>
  <si>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</si>
  <si>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</si>
  <si>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</si>
  <si>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</si>
  <si>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</si>
  <si>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</si>
  <si>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</si>
  <si>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</si>
  <si>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</si>
  <si>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</si>
  <si>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</si>
  <si>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</si>
  <si>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</si>
  <si>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</si>
  <si>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</si>
  <si>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</si>
  <si>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325</t>
  </si>
  <si>
    <t>Rashodi lijekova i potrošnog medicinskog materijala kod zdravstvenih ustanova</t>
  </si>
  <si>
    <t>3251</t>
  </si>
  <si>
    <t>Rashodi po osnovi utroška lijekova i potrošnog medicinskog materijala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</si>
  <si>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</si>
  <si>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</si>
  <si>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</si>
  <si>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</si>
  <si>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</si>
  <si>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</si>
  <si>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</si>
  <si>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</si>
  <si>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</si>
  <si>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</si>
  <si>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</si>
  <si>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</si>
  <si>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</si>
  <si>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</si>
  <si>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</si>
  <si>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</si>
  <si>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</si>
  <si>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</si>
  <si>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</si>
  <si>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</si>
  <si>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</si>
  <si>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</si>
  <si>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</si>
  <si>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36</t>
  </si>
  <si>
    <t>Pomoći dane u inozemstvo i unutar općeg proračuna</t>
  </si>
  <si>
    <t>369</t>
  </si>
  <si>
    <t>3693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</si>
  <si>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</si>
  <si>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</si>
  <si>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</si>
  <si>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</si>
  <si>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</si>
  <si>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</si>
  <si>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</si>
  <si>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Rashodi za donacije, kazne, naknade šteta i kapitalne pomoći</t>
  </si>
  <si>
    <t>383</t>
  </si>
  <si>
    <t>Kazne, penali i naknade štete</t>
  </si>
  <si>
    <t>3831</t>
  </si>
  <si>
    <t>Naknade šteta pravnim i fizičkim osobama</t>
  </si>
  <si>
    <t>3834</t>
  </si>
  <si>
    <t>Ugovorene kazne i ostale naknade šteta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</si>
  <si>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</si>
  <si>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</si>
  <si>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</si>
  <si>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</si>
  <si>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</si>
  <si>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</si>
  <si>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</si>
  <si>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</si>
  <si>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</si>
  <si>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</si>
  <si>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</si>
  <si>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</si>
  <si>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</si>
  <si>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</si>
  <si>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</si>
  <si>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</si>
  <si>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</si>
  <si>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</si>
  <si>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</si>
  <si>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</si>
  <si>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</si>
  <si>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</si>
  <si>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4227</t>
  </si>
  <si>
    <t>Uređaji, strojevi i oprema za ostale namjene</t>
  </si>
  <si>
    <t>426</t>
  </si>
  <si>
    <t>Nematerijalna proizvedena imovina</t>
  </si>
  <si>
    <t>4262</t>
  </si>
  <si>
    <t>Ulaganja u računalne programe</t>
  </si>
  <si>
    <t>4264</t>
  </si>
  <si>
    <t>Ostala nematerijalna proizvedena imovina</t>
  </si>
  <si>
    <t>45</t>
  </si>
  <si>
    <t>Rashodi za dodatna ulaganja na nefinancijskoj imovini</t>
  </si>
  <si>
    <t>451</t>
  </si>
  <si>
    <t>Dodatna ulaganja na građevinskim objektima</t>
  </si>
  <si>
    <t>4511</t>
  </si>
  <si>
    <t>IZVJEŠTAJ O PRIHODIMA I RASHODIMA PREMA IZVORIMA FINANCIRANJA</t>
  </si>
  <si>
    <t>Ostvarenje/Izvršenje (2) 
01.2024. - 12.2024.</t>
  </si>
  <si>
    <t>Izvorni plan ili Rebalans v2025. (3) 
2025.</t>
  </si>
  <si>
    <t>Tekući plan v2025. (4) 
2025.</t>
  </si>
  <si>
    <t>Ostvarenje/Izvršenje v2025. (5) 
01.2025. - 12.2025.</t>
  </si>
  <si>
    <t>Indeks (5) / (2)</t>
  </si>
  <si>
    <t>Indeks (5) / (4)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</si>
  <si>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</si>
  <si>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</si>
  <si>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</si>
  <si>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</si>
  <si>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</si>
  <si>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</si>
  <si>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</si>
  <si>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</si>
  <si>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58 Instrumenti EU nove generacije</t>
  </si>
  <si>
    <t>6 Donacije</t>
  </si>
  <si>
    <t>61 Donacije</t>
  </si>
  <si>
    <t>7 Prihodi od nefin. imovine i nadoknade štete s osnova osig.</t>
  </si>
  <si>
    <t>71 Prihodi od nefin. imovine i nadoknade štete s osnova osig</t>
  </si>
  <si>
    <t>8 Namjenski primici od zaduživanja</t>
  </si>
  <si>
    <t>81 Namjenski primici od zaduživanja</t>
  </si>
  <si>
    <t>IZVJEŠTAJ O RASHODIMA PREMA FUNKCIJSKOJ KLASIFIKACIJI</t>
  </si>
  <si>
    <t>UKUPNO RASHODI</t>
  </si>
  <si>
    <t>Funkcijsko područje</t>
  </si>
  <si>
    <t>GFS</t>
  </si>
  <si>
    <t>Funkcijska klasifikacija</t>
  </si>
  <si>
    <t>07</t>
  </si>
  <si>
    <t>Zdravstvo</t>
  </si>
  <si>
    <t>073</t>
  </si>
  <si>
    <t>Bolničke službe</t>
  </si>
  <si>
    <t>IZVJEŠTAJ RAČUNA FINANCIRANJA PREMA EKONOMSKOJ KLASIFIKACIJI</t>
  </si>
  <si>
    <t>54</t>
  </si>
  <si>
    <t>Izdaci za otplatu glavnice primljenih kredita i zajmova</t>
  </si>
  <si>
    <t>IZVJEŠTAJ RAČUNA FINANCIRANJA PREMA IZVORIMA FINANCIRANJA</t>
  </si>
  <si>
    <t>Vlastiti prihodi</t>
  </si>
  <si>
    <t>II. POSEBNI DIO</t>
  </si>
  <si>
    <t>IZVJEŠTAJ PO PROGRAMSKOJ KLASIFIKACIJI</t>
  </si>
  <si>
    <t>INDEKS
(4)/(3)</t>
  </si>
  <si>
    <t>Glava (O2) (t)</t>
  </si>
  <si>
    <t>Ukupni rezultat</t>
  </si>
  <si>
    <t>38069</t>
  </si>
  <si>
    <t>Klinički bolnički centar Zagreb</t>
  </si>
  <si>
    <t>11</t>
  </si>
  <si>
    <t>Opći prihodi i primici</t>
  </si>
  <si>
    <t>43</t>
  </si>
  <si>
    <t>Ostali prihodi za posebne namjene</t>
  </si>
  <si>
    <t>51</t>
  </si>
  <si>
    <t>Programi Unije</t>
  </si>
  <si>
    <t>52</t>
  </si>
  <si>
    <t>Ostale pomoći</t>
  </si>
  <si>
    <t>581</t>
  </si>
  <si>
    <t>Mehanizam za oporavak i otpornost – bespovratna sredstva</t>
  </si>
  <si>
    <t>61</t>
  </si>
  <si>
    <t>Donacije</t>
  </si>
  <si>
    <t>71</t>
  </si>
  <si>
    <t>Prihodi od prodaje ili zamjene nefinancijske imovine i naknade s naslova osiguranja</t>
  </si>
  <si>
    <t>815</t>
  </si>
  <si>
    <t>Namjenski primitak - NPOO</t>
  </si>
  <si>
    <t>ZAŠTITA ZDRAVLJA</t>
  </si>
  <si>
    <t>3602</t>
  </si>
  <si>
    <t>INVESTICIJE U ZDRAVSTVENU INFRASTRUKTURU</t>
  </si>
  <si>
    <t>K891002</t>
  </si>
  <si>
    <t>KLINIČKI BOLNIČKI CENTAR ZAGREB – IZRAVNA KAPITALNA ULAGANJA</t>
  </si>
  <si>
    <t>K891007</t>
  </si>
  <si>
    <t>SANACIJA ŠTETA OD POTRESA</t>
  </si>
  <si>
    <t>T891013</t>
  </si>
  <si>
    <t>JAČANJE OTPORNOSTI ZDRAVSTVENOG SUSTAVA NPOO C5.1</t>
  </si>
  <si>
    <t>3605</t>
  </si>
  <si>
    <t>SIGURNOST GRAĐANA I PRAVA NA ZDRAVSTVENE USLUGE</t>
  </si>
  <si>
    <t>A891001</t>
  </si>
  <si>
    <t>ADMINISTRACIJA I UPRAVLJANJE</t>
  </si>
  <si>
    <t>A891004</t>
  </si>
  <si>
    <t>OBRADA UZORAKA TKIVA ZA ZAKLADU ANA RUKAVINA</t>
  </si>
  <si>
    <t>A891006</t>
  </si>
  <si>
    <t>PROVEDBA PREVENTIVNIH PROGRAMA – KLINIČKI BOLNIČKI CENTAR ZAGREB</t>
  </si>
  <si>
    <t>T891011</t>
  </si>
  <si>
    <t>PROGRAM EU ZA ZDRAVLJE</t>
  </si>
  <si>
    <t>T891012</t>
  </si>
  <si>
    <t>PODIZANJE ISTRAŽIVAČKOG I INOVACIJSKOG KAPACITETA NPOO C3.2</t>
  </si>
  <si>
    <t>Prihodi iz proračuna</t>
  </si>
  <si>
    <t>Novi plan 
2025.</t>
  </si>
  <si>
    <t>INDEKS
(5)/(2)</t>
  </si>
  <si>
    <t>INDEKS
(5)/(4)</t>
  </si>
  <si>
    <t>OSTVARENJE/IZVRŠENJE 
01.2024. - 12.2024.</t>
  </si>
  <si>
    <t>IZVORNI PLAN  ILI REBALANS
2025.</t>
  </si>
  <si>
    <t>TEKUĆI PLAN 
2025.</t>
  </si>
  <si>
    <t>OSTVARENJE/IZVRŠENJE 
01.2025. - 12.2025.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</si>
  <si>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</si>
  <si>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</si>
  <si>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</si>
  <si>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51 Programi Unije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</si>
</sst>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8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  <charset val="238"/>
    </font>
    <font>
      <sz val="8"/>
      <name val="0"/>
      <charset val="238"/>
    </font>
    <font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44"/>
      <name val="Arial"/>
      <family val="2"/>
      <charset val="238"/>
    </font>
    <font>
      <b/>
      <sz val="10"/>
      <color indexed="8"/>
      <name val="Arial"/>
      <family val="2"/>
    </font>
    <font>
      <sz val="8"/>
      <name val="Times New Roman"/>
      <family val="1"/>
      <charset val="238"/>
    </font>
    <font>
      <b/>
      <sz val="10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Times New Roman"/>
      <family val="1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</fonts>
  <fills count="7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203">
    <xf numFmtId="0" fontId="0" fillId="2" borderId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2" fillId="26" borderId="0" applyNumberFormat="0" applyBorder="0" applyAlignment="0" applyProtection="0"/>
    <xf numFmtId="0" fontId="3" fillId="26" borderId="1" applyNumberFormat="0" applyFont="0" applyAlignment="0" applyProtection="0"/>
    <xf numFmtId="0" fontId="13" fillId="30" borderId="1" applyNumberFormat="0" applyAlignment="0" applyProtection="0"/>
    <xf numFmtId="0" fontId="14" fillId="23" borderId="2" applyNumberFormat="0" applyAlignment="0" applyProtection="0"/>
    <xf numFmtId="0" fontId="11" fillId="19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1" fillId="19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27" borderId="1" applyNumberFormat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12" borderId="0" applyNumberFormat="0" applyBorder="0" applyAlignment="0" applyProtection="0"/>
    <xf numFmtId="0" fontId="10" fillId="29" borderId="0" applyNumberFormat="0" applyBorder="0" applyAlignment="0" applyProtection="0"/>
    <xf numFmtId="0" fontId="21" fillId="30" borderId="6" applyNumberFormat="0" applyAlignment="0" applyProtection="0"/>
    <xf numFmtId="0" fontId="13" fillId="30" borderId="1" applyNumberFormat="0" applyAlignment="0" applyProtection="0"/>
    <xf numFmtId="0" fontId="20" fillId="0" borderId="7" applyNumberFormat="0" applyFill="0" applyAlignment="0" applyProtection="0"/>
    <xf numFmtId="0" fontId="12" fillId="26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7" fillId="2" borderId="0"/>
    <xf numFmtId="0" fontId="27" fillId="2" borderId="0"/>
    <xf numFmtId="0" fontId="33" fillId="0" borderId="0"/>
    <xf numFmtId="0" fontId="2" fillId="0" borderId="0"/>
    <xf numFmtId="0" fontId="3" fillId="2" borderId="0"/>
    <xf numFmtId="0" fontId="33" fillId="0" borderId="0"/>
    <xf numFmtId="0" fontId="3" fillId="26" borderId="1" applyNumberFormat="0" applyFont="0" applyAlignment="0" applyProtection="0"/>
    <xf numFmtId="0" fontId="21" fillId="30" borderId="6" applyNumberFormat="0" applyAlignment="0" applyProtection="0"/>
    <xf numFmtId="0" fontId="20" fillId="0" borderId="7" applyNumberFormat="0" applyFill="0" applyAlignment="0" applyProtection="0"/>
    <xf numFmtId="0" fontId="14" fillId="23" borderId="2" applyNumberFormat="0" applyAlignment="0" applyProtection="0"/>
    <xf numFmtId="4" fontId="3" fillId="34" borderId="1" applyNumberFormat="0" applyProtection="0">
      <alignment vertical="center"/>
    </xf>
    <xf numFmtId="4" fontId="24" fillId="35" borderId="1" applyNumberFormat="0" applyProtection="0">
      <alignment vertical="center"/>
    </xf>
    <xf numFmtId="4" fontId="3" fillId="35" borderId="1" applyNumberFormat="0" applyProtection="0">
      <alignment horizontal="left" vertical="center" indent="1" justifyLastLine="1"/>
    </xf>
    <xf numFmtId="4" fontId="3" fillId="35" borderId="1" applyNumberFormat="0" applyProtection="0">
      <alignment horizontal="left" vertical="center" indent="1"/>
    </xf>
    <xf numFmtId="0" fontId="7" fillId="34" borderId="8" applyNumberFormat="0" applyProtection="0">
      <alignment horizontal="left" vertical="top" indent="1"/>
    </xf>
    <xf numFmtId="4" fontId="3" fillId="36" borderId="1" applyNumberFormat="0" applyProtection="0">
      <alignment horizontal="left" vertical="center" indent="1" justifyLastLine="1"/>
    </xf>
    <xf numFmtId="4" fontId="3" fillId="36" borderId="1" applyNumberFormat="0" applyProtection="0">
      <alignment horizontal="left" vertical="center" indent="1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40" borderId="1" applyNumberFormat="0" applyProtection="0">
      <alignment horizontal="right" vertical="center"/>
    </xf>
    <xf numFmtId="4" fontId="3" fillId="41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42" borderId="1" applyNumberFormat="0" applyProtection="0">
      <alignment horizontal="right" vertical="center"/>
    </xf>
    <xf numFmtId="4" fontId="3" fillId="43" borderId="9" applyNumberFormat="0" applyProtection="0">
      <alignment horizontal="left" vertical="center" indent="1" justifyLastLine="1"/>
    </xf>
    <xf numFmtId="4" fontId="3" fillId="43" borderId="9" applyNumberFormat="0" applyProtection="0">
      <alignment horizontal="left" vertical="center" indent="1"/>
    </xf>
    <xf numFmtId="4" fontId="6" fillId="8" borderId="9" applyNumberFormat="0" applyProtection="0">
      <alignment horizontal="left" vertical="center" indent="1" justifyLastLine="1"/>
    </xf>
    <xf numFmtId="4" fontId="6" fillId="8" borderId="9" applyNumberFormat="0" applyProtection="0">
      <alignment horizontal="left" vertical="center" indent="1"/>
    </xf>
    <xf numFmtId="4" fontId="6" fillId="8" borderId="9" applyNumberFormat="0" applyProtection="0">
      <alignment horizontal="left" vertical="center" indent="1" justifyLastLine="1"/>
    </xf>
    <xf numFmtId="4" fontId="6" fillId="8" borderId="9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9" applyNumberFormat="0" applyProtection="0">
      <alignment horizontal="left" vertical="center" indent="1" justifyLastLine="1"/>
    </xf>
    <xf numFmtId="4" fontId="3" fillId="5" borderId="9" applyNumberFormat="0" applyProtection="0">
      <alignment horizontal="left" vertical="center" indent="1"/>
    </xf>
    <xf numFmtId="4" fontId="3" fillId="3" borderId="9" applyNumberFormat="0" applyProtection="0">
      <alignment horizontal="left" vertical="center" indent="1" justifyLastLine="1"/>
    </xf>
    <xf numFmtId="4" fontId="3" fillId="3" borderId="9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 justifyLastLine="1"/>
    </xf>
    <xf numFmtId="0" fontId="3" fillId="6" borderId="1" applyNumberFormat="0" applyProtection="0">
      <alignment horizontal="left" vertical="center" indent="1"/>
    </xf>
    <xf numFmtId="0" fontId="3" fillId="8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 justifyLastLine="1"/>
    </xf>
    <xf numFmtId="0" fontId="3" fillId="44" borderId="1" applyNumberFormat="0" applyProtection="0">
      <alignment horizontal="left" vertical="center" indent="1"/>
    </xf>
    <xf numFmtId="0" fontId="3" fillId="3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 justifyLastLine="1"/>
    </xf>
    <xf numFmtId="0" fontId="3" fillId="45" borderId="1" applyNumberFormat="0" applyProtection="0">
      <alignment horizontal="left" vertical="center" indent="1"/>
    </xf>
    <xf numFmtId="0" fontId="3" fillId="45" borderId="8" applyNumberFormat="0" applyProtection="0">
      <alignment horizontal="left" vertical="top" indent="1"/>
    </xf>
    <xf numFmtId="0" fontId="3" fillId="5" borderId="1" applyNumberFormat="0" applyProtection="0">
      <alignment horizontal="left" vertical="center" indent="1" justifyLastLine="1"/>
    </xf>
    <xf numFmtId="0" fontId="3" fillId="5" borderId="1" applyNumberFormat="0" applyProtection="0">
      <alignment horizontal="left" vertical="center" indent="1"/>
    </xf>
    <xf numFmtId="0" fontId="3" fillId="5" borderId="8" applyNumberFormat="0" applyProtection="0">
      <alignment horizontal="left" vertical="top" indent="1"/>
    </xf>
    <xf numFmtId="0" fontId="3" fillId="46" borderId="10" applyNumberFormat="0">
      <protection locked="0"/>
    </xf>
    <xf numFmtId="0" fontId="4" fillId="8" borderId="11" applyBorder="0"/>
    <xf numFmtId="4" fontId="5" fillId="47" borderId="8" applyNumberFormat="0" applyProtection="0">
      <alignment vertical="center"/>
    </xf>
    <xf numFmtId="4" fontId="26" fillId="0" borderId="12" applyNumberFormat="0" applyProtection="0">
      <alignment vertical="center"/>
    </xf>
    <xf numFmtId="4" fontId="24" fillId="48" borderId="13" applyNumberFormat="0" applyProtection="0">
      <alignment vertical="center"/>
    </xf>
    <xf numFmtId="4" fontId="5" fillId="6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4" fillId="49" borderId="1" applyNumberFormat="0" applyProtection="0">
      <alignment horizontal="right" vertical="center"/>
    </xf>
    <xf numFmtId="4" fontId="3" fillId="36" borderId="1" applyNumberFormat="0" applyProtection="0">
      <alignment horizontal="left" vertical="center" indent="1" justifyLastLine="1"/>
    </xf>
    <xf numFmtId="4" fontId="3" fillId="36" borderId="1" applyNumberFormat="0" applyProtection="0">
      <alignment horizontal="left" vertical="center" indent="1"/>
    </xf>
    <xf numFmtId="0" fontId="5" fillId="3" borderId="8" applyNumberFormat="0" applyProtection="0">
      <alignment horizontal="left" vertical="top" indent="1"/>
    </xf>
    <xf numFmtId="4" fontId="8" fillId="50" borderId="9" applyNumberFormat="0" applyProtection="0">
      <alignment horizontal="left" vertical="center" indent="1" justifyLastLine="1"/>
    </xf>
    <xf numFmtId="4" fontId="8" fillId="50" borderId="9" applyNumberFormat="0" applyProtection="0">
      <alignment horizontal="left" vertical="center" indent="1"/>
    </xf>
    <xf numFmtId="0" fontId="26" fillId="0" borderId="12"/>
    <xf numFmtId="0" fontId="3" fillId="51" borderId="13"/>
    <xf numFmtId="4" fontId="9" fillId="46" borderId="1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9" fillId="27" borderId="1" applyNumberFormat="0" applyAlignment="0" applyProtection="0"/>
    <xf numFmtId="0" fontId="23" fillId="0" borderId="0" applyNumberFormat="0" applyFill="0" applyBorder="0" applyAlignment="0" applyProtection="0"/>
    <xf numFmtId="4" fontId="46" fillId="66" borderId="6" applyNumberFormat="0" applyProtection="0">
      <alignment horizontal="left" vertical="center" indent="1"/>
    </xf>
    <xf numFmtId="0" fontId="32" fillId="0" borderId="0"/>
    <xf numFmtId="0" fontId="6" fillId="0" borderId="0"/>
    <xf numFmtId="0" fontId="1" fillId="0" borderId="0"/>
    <xf numFmtId="0" fontId="30" fillId="0" borderId="0"/>
    <xf numFmtId="4" fontId="41" fillId="35" borderId="6" applyNumberFormat="0" applyProtection="0">
      <alignment vertical="center"/>
    </xf>
    <xf numFmtId="4" fontId="56" fillId="35" borderId="6" applyNumberFormat="0" applyProtection="0">
      <alignment vertical="center"/>
    </xf>
    <xf numFmtId="4" fontId="41" fillId="35" borderId="6" applyNumberFormat="0" applyProtection="0">
      <alignment horizontal="left" vertical="center" indent="1"/>
    </xf>
    <xf numFmtId="4" fontId="41" fillId="35" borderId="6" applyNumberFormat="0" applyProtection="0">
      <alignment horizontal="left" vertical="center" indent="1"/>
    </xf>
    <xf numFmtId="0" fontId="25" fillId="45" borderId="6" applyNumberFormat="0" applyProtection="0">
      <alignment horizontal="left" vertical="center" indent="1"/>
    </xf>
    <xf numFmtId="4" fontId="41" fillId="57" borderId="6" applyNumberFormat="0" applyProtection="0">
      <alignment horizontal="right" vertical="center"/>
    </xf>
    <xf numFmtId="4" fontId="41" fillId="58" borderId="6" applyNumberFormat="0" applyProtection="0">
      <alignment horizontal="right" vertical="center"/>
    </xf>
    <xf numFmtId="4" fontId="41" fillId="59" borderId="6" applyNumberFormat="0" applyProtection="0">
      <alignment horizontal="right" vertical="center"/>
    </xf>
    <xf numFmtId="4" fontId="41" fillId="60" borderId="6" applyNumberFormat="0" applyProtection="0">
      <alignment horizontal="right" vertical="center"/>
    </xf>
    <xf numFmtId="4" fontId="41" fillId="61" borderId="6" applyNumberFormat="0" applyProtection="0">
      <alignment horizontal="right" vertical="center"/>
    </xf>
    <xf numFmtId="4" fontId="41" fillId="62" borderId="6" applyNumberFormat="0" applyProtection="0">
      <alignment horizontal="right" vertical="center"/>
    </xf>
    <xf numFmtId="4" fontId="41" fillId="63" borderId="6" applyNumberFormat="0" applyProtection="0">
      <alignment horizontal="right" vertical="center"/>
    </xf>
    <xf numFmtId="4" fontId="41" fillId="64" borderId="6" applyNumberFormat="0" applyProtection="0">
      <alignment horizontal="right" vertical="center"/>
    </xf>
    <xf numFmtId="4" fontId="41" fillId="65" borderId="6" applyNumberFormat="0" applyProtection="0">
      <alignment horizontal="right" vertical="center"/>
    </xf>
    <xf numFmtId="4" fontId="41" fillId="67" borderId="20" applyNumberFormat="0" applyProtection="0">
      <alignment horizontal="left" vertical="center" indent="1"/>
    </xf>
    <xf numFmtId="4" fontId="28" fillId="68" borderId="0" applyNumberFormat="0" applyProtection="0">
      <alignment horizontal="left" vertical="center" indent="1"/>
    </xf>
    <xf numFmtId="0" fontId="59" fillId="45" borderId="6" applyNumberFormat="0" applyProtection="0">
      <alignment horizontal="center" vertical="center"/>
    </xf>
    <xf numFmtId="4" fontId="30" fillId="67" borderId="6" applyNumberFormat="0" applyProtection="0">
      <alignment horizontal="left" vertical="center" indent="1"/>
    </xf>
    <xf numFmtId="4" fontId="30" fillId="69" borderId="6" applyNumberFormat="0" applyProtection="0">
      <alignment horizontal="left" vertical="center" indent="1"/>
    </xf>
    <xf numFmtId="0" fontId="3" fillId="36" borderId="1" applyProtection="0">
      <alignment vertical="center"/>
    </xf>
    <xf numFmtId="0" fontId="40" fillId="0" borderId="6" applyNumberFormat="0" applyProtection="0">
      <alignment horizontal="left" vertical="center" wrapText="1" justifyLastLine="1"/>
    </xf>
    <xf numFmtId="0" fontId="32" fillId="69" borderId="6" applyNumberFormat="0" applyProtection="0">
      <alignment horizontal="left" vertical="center" indent="1"/>
    </xf>
    <xf numFmtId="0" fontId="40" fillId="0" borderId="6" applyNumberFormat="0" applyProtection="0">
      <alignment horizontal="left" vertical="center" wrapText="1"/>
    </xf>
    <xf numFmtId="0" fontId="32" fillId="70" borderId="6" applyNumberFormat="0" applyProtection="0">
      <alignment horizontal="left" vertical="center" indent="1"/>
    </xf>
    <xf numFmtId="0" fontId="40" fillId="0" borderId="6" applyNumberFormat="0" applyProtection="0">
      <alignment horizontal="left" vertical="center" wrapText="1"/>
    </xf>
    <xf numFmtId="0" fontId="32" fillId="71" borderId="6" applyNumberFormat="0" applyProtection="0">
      <alignment horizontal="left" vertical="center" indent="1"/>
    </xf>
    <xf numFmtId="0" fontId="44" fillId="0" borderId="6" applyNumberFormat="0" applyProtection="0">
      <alignment horizontal="left" vertical="center" wrapText="1"/>
    </xf>
    <xf numFmtId="0" fontId="32" fillId="72" borderId="6" applyNumberFormat="0" applyProtection="0">
      <alignment horizontal="left" vertical="center" indent="1"/>
    </xf>
    <xf numFmtId="0" fontId="32" fillId="0" borderId="0"/>
    <xf numFmtId="0" fontId="6" fillId="0" borderId="0"/>
    <xf numFmtId="4" fontId="41" fillId="48" borderId="6" applyNumberFormat="0" applyProtection="0">
      <alignment vertical="center"/>
    </xf>
    <xf numFmtId="4" fontId="56" fillId="48" borderId="6" applyNumberFormat="0" applyProtection="0">
      <alignment vertical="center"/>
    </xf>
    <xf numFmtId="4" fontId="41" fillId="48" borderId="6" applyNumberFormat="0" applyProtection="0">
      <alignment horizontal="left" vertical="center" indent="1"/>
    </xf>
    <xf numFmtId="4" fontId="41" fillId="48" borderId="6" applyNumberFormat="0" applyProtection="0">
      <alignment horizontal="left" vertical="center" indent="1"/>
    </xf>
    <xf numFmtId="4" fontId="56" fillId="67" borderId="6" applyNumberFormat="0" applyProtection="0">
      <alignment horizontal="right" vertical="center"/>
    </xf>
    <xf numFmtId="0" fontId="44" fillId="72" borderId="6" applyNumberFormat="0" applyProtection="0">
      <alignment horizontal="left" vertical="center" indent="1"/>
    </xf>
    <xf numFmtId="0" fontId="25" fillId="45" borderId="6" applyNumberFormat="0" applyProtection="0">
      <alignment horizontal="center" vertical="top" wrapText="1"/>
    </xf>
    <xf numFmtId="0" fontId="58" fillId="0" borderId="0" applyNumberFormat="0" applyProtection="0"/>
    <xf numFmtId="4" fontId="57" fillId="67" borderId="6" applyNumberFormat="0" applyProtection="0">
      <alignment horizontal="right" vertical="center"/>
    </xf>
    <xf numFmtId="0" fontId="3" fillId="45" borderId="1" applyNumberFormat="0" applyProtection="0">
      <alignment horizontal="left" vertical="center" wrapText="1" indent="1"/>
    </xf>
    <xf numFmtId="4" fontId="42" fillId="0" borderId="6" applyNumberFormat="0" applyProtection="0">
      <alignment horizontal="right" vertical="center"/>
    </xf>
  </cellStyleXfs>
  <cellXfs count="198">
    <xf numFmtId="0" fontId="0" fillId="2" borderId="0" xfId="0"/>
    <xf numFmtId="0" fontId="25" fillId="52" borderId="0" xfId="0" applyFont="1" applyFill="1"/>
    <xf numFmtId="0" fontId="27" fillId="2" borderId="0" xfId="0" applyFont="1"/>
    <xf numFmtId="0" fontId="0" fillId="49" borderId="15" xfId="0" applyFill="1" applyBorder="1"/>
    <xf numFmtId="0" fontId="3" fillId="36" borderId="1" xfId="100" quotePrefix="1" applyNumberFormat="1">
      <alignment horizontal="left" vertical="center" indent="1" justifyLastLine="1"/>
    </xf>
    <xf numFmtId="0" fontId="3" fillId="3" borderId="1" xfId="117" quotePrefix="1" applyNumberFormat="1">
      <alignment horizontal="right" vertical="center"/>
    </xf>
    <xf numFmtId="0" fontId="3" fillId="0" borderId="1" xfId="141" applyNumberFormat="1">
      <alignment horizontal="right" vertical="center"/>
    </xf>
    <xf numFmtId="3" fontId="3" fillId="0" borderId="1" xfId="141" applyNumberFormat="1">
      <alignment horizontal="right" vertical="center"/>
    </xf>
    <xf numFmtId="0" fontId="3" fillId="6" borderId="1" xfId="122" quotePrefix="1" applyAlignment="1">
      <alignment horizontal="left" vertical="center" indent="2" justifyLastLine="1"/>
    </xf>
    <xf numFmtId="0" fontId="3" fillId="6" borderId="1" xfId="122" quotePrefix="1">
      <alignment horizontal="left" vertical="center" indent="1" justifyLastLine="1"/>
    </xf>
    <xf numFmtId="4" fontId="34" fillId="0" borderId="0" xfId="90" applyNumberFormat="1" applyFont="1" applyAlignment="1">
      <alignment horizontal="center" vertical="center" wrapText="1"/>
    </xf>
    <xf numFmtId="4" fontId="28" fillId="0" borderId="0" xfId="90" applyNumberFormat="1" applyFont="1" applyAlignment="1">
      <alignment horizontal="center" vertical="center" wrapText="1"/>
    </xf>
    <xf numFmtId="0" fontId="3" fillId="5" borderId="1" xfId="131" quotePrefix="1" applyAlignment="1">
      <alignment horizontal="left" vertical="center" indent="5" justifyLastLine="1"/>
    </xf>
    <xf numFmtId="0" fontId="3" fillId="8" borderId="8" xfId="124" quotePrefix="1" applyAlignment="1">
      <alignment horizontal="left" vertical="top" wrapText="1" indent="1"/>
    </xf>
    <xf numFmtId="0" fontId="3" fillId="45" borderId="1" xfId="128" quotePrefix="1" applyAlignment="1">
      <alignment horizontal="left" vertical="center" indent="4" justifyLastLine="1"/>
    </xf>
    <xf numFmtId="0" fontId="3" fillId="44" borderId="1" xfId="125" quotePrefix="1" applyAlignment="1">
      <alignment horizontal="left" vertical="center" indent="3" justifyLastLine="1"/>
    </xf>
    <xf numFmtId="0" fontId="3" fillId="5" borderId="1" xfId="131" quotePrefix="1">
      <alignment horizontal="left" vertical="center" indent="1" justifyLastLine="1"/>
    </xf>
    <xf numFmtId="0" fontId="3" fillId="44" borderId="1" xfId="125" quotePrefix="1">
      <alignment horizontal="left" vertical="center" indent="1" justifyLastLine="1"/>
    </xf>
    <xf numFmtId="3" fontId="34" fillId="0" borderId="0" xfId="90" applyNumberFormat="1" applyFont="1" applyAlignment="1">
      <alignment horizontal="center" vertical="center" wrapText="1"/>
    </xf>
    <xf numFmtId="3" fontId="0" fillId="0" borderId="0" xfId="0" applyNumberFormat="1" applyFill="1"/>
    <xf numFmtId="4" fontId="3" fillId="0" borderId="1" xfId="141" applyNumberFormat="1">
      <alignment horizontal="right" vertical="center"/>
    </xf>
    <xf numFmtId="0" fontId="3" fillId="45" borderId="1" xfId="128" quotePrefix="1">
      <alignment horizontal="left" vertical="center" indent="1" justifyLastLine="1"/>
    </xf>
    <xf numFmtId="3" fontId="28" fillId="0" borderId="0" xfId="90" applyNumberFormat="1" applyFont="1" applyAlignment="1">
      <alignment horizontal="center" vertical="center" wrapText="1"/>
    </xf>
    <xf numFmtId="0" fontId="0" fillId="0" borderId="0" xfId="0" applyFill="1"/>
    <xf numFmtId="0" fontId="28" fillId="0" borderId="0" xfId="90" applyFont="1" applyAlignment="1">
      <alignment horizontal="center" vertical="center" wrapText="1"/>
    </xf>
    <xf numFmtId="4" fontId="0" fillId="0" borderId="0" xfId="0" applyNumberFormat="1" applyFill="1"/>
    <xf numFmtId="0" fontId="3" fillId="36" borderId="1" xfId="100" quotePrefix="1" applyNumberFormat="1" applyAlignment="1">
      <alignment horizontal="left" vertical="center" indent="1" justifyLastLine="1"/>
    </xf>
    <xf numFmtId="0" fontId="34" fillId="0" borderId="0" xfId="90" applyFont="1" applyAlignment="1">
      <alignment horizontal="center" vertical="center" wrapText="1"/>
    </xf>
    <xf numFmtId="4" fontId="3" fillId="34" borderId="1" xfId="95" applyNumberFormat="1">
      <alignment vertical="center"/>
    </xf>
    <xf numFmtId="3" fontId="3" fillId="34" borderId="1" xfId="95" applyNumberFormat="1">
      <alignment vertical="center"/>
    </xf>
    <xf numFmtId="0" fontId="3" fillId="34" borderId="1" xfId="95" applyNumberFormat="1">
      <alignment vertical="center"/>
    </xf>
    <xf numFmtId="0" fontId="3" fillId="5" borderId="1" xfId="131" quotePrefix="1" applyAlignment="1">
      <alignment horizontal="left" vertical="center" indent="6" justifyLastLine="1"/>
    </xf>
    <xf numFmtId="0" fontId="29" fillId="0" borderId="0" xfId="90" applyFont="1" applyFill="1" applyAlignment="1">
      <alignment horizontal="center" vertical="center" wrapText="1"/>
    </xf>
    <xf numFmtId="0" fontId="36" fillId="0" borderId="0" xfId="0" applyFont="1" applyFill="1"/>
    <xf numFmtId="0" fontId="30" fillId="0" borderId="0" xfId="90" applyFont="1" applyFill="1" applyAlignment="1">
      <alignment vertical="center" wrapText="1"/>
    </xf>
    <xf numFmtId="4" fontId="37" fillId="55" borderId="19" xfId="100" applyNumberFormat="1" applyFont="1" applyFill="1" applyBorder="1" applyAlignment="1">
      <alignment horizontal="center" vertical="center" wrapText="1" justifyLastLine="1"/>
    </xf>
    <xf numFmtId="0" fontId="36" fillId="0" borderId="0" xfId="0" applyFont="1" applyFill="1" applyAlignment="1">
      <alignment horizontal="center" vertical="center"/>
    </xf>
    <xf numFmtId="1" fontId="38" fillId="55" borderId="18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>
      <alignment vertical="top" wrapText="1" justifyLastLine="1"/>
    </xf>
    <xf numFmtId="4" fontId="31" fillId="0" borderId="0" xfId="95" applyNumberFormat="1" applyFont="1" applyFill="1" applyBorder="1">
      <alignment vertical="center"/>
    </xf>
    <xf numFmtId="0" fontId="0" fillId="0" borderId="0" xfId="0" applyFill="1" applyBorder="1"/>
    <xf numFmtId="0" fontId="3" fillId="0" borderId="0" xfId="100" quotePrefix="1" applyNumberFormat="1" applyFill="1" applyBorder="1" applyAlignment="1">
      <alignment horizontal="left" vertical="center" indent="1"/>
    </xf>
    <xf numFmtId="0" fontId="3" fillId="0" borderId="0" xfId="124" quotePrefix="1" applyFill="1" applyBorder="1" applyAlignment="1">
      <alignment horizontal="left" vertical="center" wrapText="1" indent="1"/>
    </xf>
    <xf numFmtId="0" fontId="36" fillId="0" borderId="0" xfId="0" applyFont="1" applyFill="1" applyBorder="1"/>
    <xf numFmtId="4" fontId="3" fillId="0" borderId="0" xfId="117" quotePrefix="1" applyFill="1" applyBorder="1" applyAlignment="1">
      <alignment horizontal="center" vertical="center"/>
    </xf>
    <xf numFmtId="0" fontId="3" fillId="0" borderId="0" xfId="122" quotePrefix="1" applyFill="1" applyBorder="1" applyAlignment="1">
      <alignment horizontal="left" vertical="center" wrapText="1" indent="2" justifyLastLine="1"/>
    </xf>
    <xf numFmtId="4" fontId="3" fillId="0" borderId="0" xfId="95" applyNumberFormat="1" applyFill="1" applyBorder="1">
      <alignment vertical="center"/>
    </xf>
    <xf numFmtId="3" fontId="3" fillId="0" borderId="0" xfId="95" applyNumberFormat="1" applyFill="1" applyBorder="1">
      <alignment vertical="center"/>
    </xf>
    <xf numFmtId="0" fontId="40" fillId="0" borderId="0" xfId="125" quotePrefix="1" applyFont="1" applyFill="1" applyBorder="1" applyAlignment="1">
      <alignment horizontal="left" vertical="center" wrapText="1" indent="3"/>
    </xf>
    <xf numFmtId="0" fontId="40" fillId="0" borderId="0" xfId="125" quotePrefix="1" applyFont="1" applyFill="1" applyBorder="1" applyAlignment="1">
      <alignment horizontal="left" vertical="center" wrapText="1"/>
    </xf>
    <xf numFmtId="4" fontId="43" fillId="0" borderId="0" xfId="141" applyNumberFormat="1" applyFont="1" applyFill="1" applyBorder="1">
      <alignment horizontal="right" vertical="center"/>
    </xf>
    <xf numFmtId="3" fontId="43" fillId="0" borderId="0" xfId="141" applyNumberFormat="1" applyFont="1" applyFill="1" applyBorder="1">
      <alignment horizontal="right" vertical="center"/>
    </xf>
    <xf numFmtId="0" fontId="40" fillId="0" borderId="0" xfId="0" applyFont="1" applyFill="1" applyBorder="1"/>
    <xf numFmtId="0" fontId="44" fillId="0" borderId="0" xfId="128" quotePrefix="1" applyFont="1" applyFill="1" applyBorder="1" applyAlignment="1">
      <alignment horizontal="left" vertical="center" wrapText="1" indent="4"/>
    </xf>
    <xf numFmtId="0" fontId="44" fillId="0" borderId="0" xfId="128" quotePrefix="1" applyFont="1" applyFill="1" applyBorder="1" applyAlignment="1">
      <alignment horizontal="left" vertical="center" wrapText="1"/>
    </xf>
    <xf numFmtId="4" fontId="42" fillId="0" borderId="0" xfId="141" applyNumberFormat="1" applyFont="1" applyFill="1" applyBorder="1">
      <alignment horizontal="right" vertical="center"/>
    </xf>
    <xf numFmtId="3" fontId="42" fillId="0" borderId="0" xfId="141" applyNumberFormat="1" applyFont="1" applyFill="1" applyBorder="1">
      <alignment horizontal="right" vertical="center"/>
    </xf>
    <xf numFmtId="0" fontId="44" fillId="0" borderId="0" xfId="0" applyFont="1" applyFill="1" applyBorder="1"/>
    <xf numFmtId="0" fontId="44" fillId="0" borderId="0" xfId="131" quotePrefix="1" applyFont="1" applyFill="1" applyBorder="1" applyAlignment="1">
      <alignment horizontal="left" vertical="center" wrapText="1" indent="5"/>
    </xf>
    <xf numFmtId="0" fontId="44" fillId="0" borderId="0" xfId="131" quotePrefix="1" applyFont="1" applyFill="1" applyBorder="1" applyAlignment="1">
      <alignment horizontal="left" vertical="center" wrapText="1"/>
    </xf>
    <xf numFmtId="0" fontId="42" fillId="0" borderId="0" xfId="141" applyNumberFormat="1" applyFont="1" applyFill="1" applyBorder="1">
      <alignment horizontal="right" vertical="center"/>
    </xf>
    <xf numFmtId="0" fontId="44" fillId="0" borderId="0" xfId="131" quotePrefix="1" applyFont="1" applyFill="1" applyBorder="1" applyAlignment="1">
      <alignment horizontal="left" vertical="center" wrapText="1" indent="6"/>
    </xf>
    <xf numFmtId="0" fontId="36" fillId="0" borderId="0" xfId="0" applyFont="1" applyFill="1" applyAlignment="1">
      <alignment wrapText="1"/>
    </xf>
    <xf numFmtId="4" fontId="36" fillId="0" borderId="0" xfId="0" applyNumberFormat="1" applyFont="1" applyFill="1"/>
    <xf numFmtId="3" fontId="36" fillId="0" borderId="0" xfId="0" applyNumberFormat="1" applyFont="1" applyFill="1"/>
    <xf numFmtId="0" fontId="3" fillId="0" borderId="0" xfId="122" quotePrefix="1" applyFill="1" applyBorder="1" applyAlignment="1">
      <alignment horizontal="left" vertical="center" wrapText="1" justifyLastLine="1"/>
    </xf>
    <xf numFmtId="4" fontId="3" fillId="0" borderId="0" xfId="141" applyNumberFormat="1" applyFill="1" applyBorder="1">
      <alignment horizontal="right" vertical="center"/>
    </xf>
    <xf numFmtId="3" fontId="3" fillId="0" borderId="0" xfId="141" applyNumberFormat="1" applyFill="1" applyBorder="1">
      <alignment horizontal="right" vertical="center"/>
    </xf>
    <xf numFmtId="0" fontId="44" fillId="0" borderId="0" xfId="125" quotePrefix="1" applyFont="1" applyFill="1" applyBorder="1" applyAlignment="1">
      <alignment horizontal="left" vertical="center" wrapText="1" indent="3"/>
    </xf>
    <xf numFmtId="0" fontId="44" fillId="0" borderId="0" xfId="125" quotePrefix="1" applyFont="1" applyFill="1" applyBorder="1" applyAlignment="1">
      <alignment horizontal="left" vertical="center" wrapText="1"/>
    </xf>
    <xf numFmtId="0" fontId="40" fillId="0" borderId="0" xfId="131" quotePrefix="1" applyFont="1" applyFill="1" applyBorder="1" applyAlignment="1">
      <alignment horizontal="left" vertical="center" wrapText="1" indent="5"/>
    </xf>
    <xf numFmtId="0" fontId="40" fillId="0" borderId="0" xfId="131" quotePrefix="1" applyFont="1" applyFill="1" applyBorder="1" applyAlignment="1">
      <alignment horizontal="left" vertical="center" wrapText="1"/>
    </xf>
    <xf numFmtId="0" fontId="44" fillId="0" borderId="0" xfId="131" quotePrefix="1" applyFont="1" applyFill="1" applyBorder="1" applyAlignment="1">
      <alignment horizontal="left" vertical="center" wrapText="1" indent="7"/>
    </xf>
    <xf numFmtId="0" fontId="44" fillId="0" borderId="0" xfId="131" quotePrefix="1" applyFont="1" applyFill="1" applyBorder="1" applyAlignment="1">
      <alignment horizontal="left" vertical="center" wrapText="1" indent="8"/>
    </xf>
    <xf numFmtId="4" fontId="29" fillId="0" borderId="0" xfId="90" applyNumberFormat="1" applyFont="1" applyFill="1" applyAlignment="1">
      <alignment horizontal="center" vertical="center" wrapText="1"/>
    </xf>
    <xf numFmtId="4" fontId="30" fillId="0" borderId="0" xfId="90" applyNumberFormat="1" applyFont="1" applyFill="1" applyAlignment="1">
      <alignment vertical="center" wrapText="1"/>
    </xf>
    <xf numFmtId="0" fontId="28" fillId="0" borderId="0" xfId="90" applyFont="1" applyFill="1" applyAlignment="1">
      <alignment vertical="center" wrapText="1"/>
    </xf>
    <xf numFmtId="3" fontId="37" fillId="55" borderId="18" xfId="0" applyNumberFormat="1" applyFont="1" applyFill="1" applyBorder="1" applyAlignment="1">
      <alignment horizontal="center" vertical="center" wrapText="1" justifyLastLine="1"/>
    </xf>
    <xf numFmtId="3" fontId="38" fillId="55" borderId="18" xfId="0" applyNumberFormat="1" applyFont="1" applyFill="1" applyBorder="1" applyAlignment="1">
      <alignment horizontal="center" vertical="center" wrapText="1" justifyLastLine="1"/>
    </xf>
    <xf numFmtId="0" fontId="3" fillId="36" borderId="1" xfId="100" quotePrefix="1" applyNumberFormat="1" applyAlignment="1">
      <alignment horizontal="left" vertical="center" indent="1"/>
    </xf>
    <xf numFmtId="0" fontId="3" fillId="8" borderId="8" xfId="124" quotePrefix="1" applyAlignment="1">
      <alignment horizontal="left" vertical="center" wrapText="1" indent="1"/>
    </xf>
    <xf numFmtId="0" fontId="3" fillId="8" borderId="8" xfId="124" quotePrefix="1" applyAlignment="1">
      <alignment horizontal="left" vertical="center" indent="1"/>
    </xf>
    <xf numFmtId="0" fontId="40" fillId="0" borderId="0" xfId="122" quotePrefix="1" applyFont="1" applyFill="1" applyBorder="1" applyAlignment="1">
      <alignment horizontal="left" vertical="center" wrapText="1" indent="2" justifyLastLine="1"/>
    </xf>
    <xf numFmtId="0" fontId="25" fillId="0" borderId="0" xfId="0" applyFont="1" applyFill="1" applyBorder="1"/>
    <xf numFmtId="0" fontId="32" fillId="0" borderId="0" xfId="0" applyFont="1" applyFill="1" applyBorder="1"/>
    <xf numFmtId="0" fontId="3" fillId="0" borderId="0" xfId="95" applyNumberFormat="1" applyFill="1" applyBorder="1">
      <alignment vertical="center"/>
    </xf>
    <xf numFmtId="0" fontId="40" fillId="0" borderId="0" xfId="131" quotePrefix="1" applyFont="1" applyFill="1" applyBorder="1" applyAlignment="1">
      <alignment horizontal="left" vertical="center" wrapText="1" indent="6"/>
    </xf>
    <xf numFmtId="0" fontId="43" fillId="0" borderId="0" xfId="141" applyNumberFormat="1" applyFont="1" applyFill="1" applyBorder="1">
      <alignment horizontal="right" vertical="center"/>
    </xf>
    <xf numFmtId="0" fontId="32" fillId="0" borderId="0" xfId="100" quotePrefix="1" applyNumberFormat="1" applyFont="1" applyFill="1" applyBorder="1" applyAlignment="1">
      <alignment horizontal="left" vertical="center" indent="1"/>
    </xf>
    <xf numFmtId="0" fontId="32" fillId="0" borderId="0" xfId="124" quotePrefix="1" applyFont="1" applyFill="1" applyBorder="1" applyAlignment="1">
      <alignment horizontal="left" vertical="center" wrapText="1" indent="1"/>
    </xf>
    <xf numFmtId="4" fontId="45" fillId="0" borderId="0" xfId="117" quotePrefix="1" applyFont="1" applyFill="1" applyBorder="1" applyAlignment="1">
      <alignment horizontal="center" vertical="center"/>
    </xf>
    <xf numFmtId="4" fontId="46" fillId="0" borderId="0" xfId="95" applyNumberFormat="1" applyFont="1" applyFill="1" applyBorder="1">
      <alignment vertical="center"/>
    </xf>
    <xf numFmtId="3" fontId="46" fillId="0" borderId="0" xfId="95" applyNumberFormat="1" applyFont="1" applyFill="1" applyBorder="1">
      <alignment vertical="center"/>
    </xf>
    <xf numFmtId="0" fontId="46" fillId="0" borderId="0" xfId="95" applyNumberFormat="1" applyFont="1" applyFill="1" applyBorder="1">
      <alignment vertical="center"/>
    </xf>
    <xf numFmtId="4" fontId="37" fillId="55" borderId="18" xfId="100" applyNumberFormat="1" applyFont="1" applyFill="1" applyBorder="1" applyAlignment="1">
      <alignment horizontal="center" vertical="center" wrapText="1" justifyLastLine="1"/>
    </xf>
    <xf numFmtId="0" fontId="47" fillId="0" borderId="0" xfId="0" applyFont="1" applyFill="1" applyBorder="1" applyAlignment="1">
      <alignment horizontal="center" vertical="center"/>
    </xf>
    <xf numFmtId="0" fontId="41" fillId="0" borderId="0" xfId="97" quotePrefix="1" applyNumberFormat="1" applyFont="1" applyFill="1" applyBorder="1" applyAlignment="1">
      <alignment horizontal="left" vertical="center" indent="1"/>
    </xf>
    <xf numFmtId="3" fontId="41" fillId="0" borderId="0" xfId="95" applyNumberFormat="1" applyFont="1" applyFill="1" applyBorder="1">
      <alignment vertical="center"/>
    </xf>
    <xf numFmtId="4" fontId="41" fillId="0" borderId="0" xfId="95" applyNumberFormat="1" applyFont="1" applyFill="1" applyBorder="1">
      <alignment vertical="center"/>
    </xf>
    <xf numFmtId="0" fontId="40" fillId="0" borderId="0" xfId="128" quotePrefix="1" applyFont="1" applyFill="1" applyBorder="1" applyAlignment="1">
      <alignment horizontal="left" vertical="center" wrapText="1" indent="4"/>
    </xf>
    <xf numFmtId="0" fontId="40" fillId="0" borderId="0" xfId="128" quotePrefix="1" applyFont="1" applyFill="1" applyBorder="1" applyAlignment="1">
      <alignment horizontal="left" vertical="center" wrapText="1"/>
    </xf>
    <xf numFmtId="0" fontId="44" fillId="56" borderId="0" xfId="0" applyFont="1" applyFill="1" applyAlignment="1">
      <alignment horizontal="center" vertical="center"/>
    </xf>
    <xf numFmtId="3" fontId="40" fillId="56" borderId="0" xfId="0" applyNumberFormat="1" applyFont="1" applyFill="1" applyAlignment="1">
      <alignment vertical="top" wrapText="1" justifyLastLine="1"/>
    </xf>
    <xf numFmtId="4" fontId="43" fillId="56" borderId="0" xfId="95" applyNumberFormat="1" applyFont="1" applyFill="1" applyBorder="1">
      <alignment vertical="center"/>
    </xf>
    <xf numFmtId="4" fontId="40" fillId="0" borderId="0" xfId="0" applyNumberFormat="1" applyFont="1" applyFill="1" applyBorder="1"/>
    <xf numFmtId="0" fontId="40" fillId="56" borderId="0" xfId="122" quotePrefix="1" applyFont="1" applyFill="1" applyBorder="1" applyAlignment="1">
      <alignment horizontal="left" vertical="center" wrapText="1" indent="2" justifyLastLine="1"/>
    </xf>
    <xf numFmtId="4" fontId="43" fillId="56" borderId="0" xfId="141" applyNumberFormat="1" applyFont="1" applyFill="1" applyBorder="1">
      <alignment horizontal="right" vertical="center"/>
    </xf>
    <xf numFmtId="3" fontId="43" fillId="56" borderId="0" xfId="141" applyNumberFormat="1" applyFont="1" applyFill="1" applyBorder="1">
      <alignment horizontal="right" vertical="center"/>
    </xf>
    <xf numFmtId="4" fontId="40" fillId="56" borderId="0" xfId="141" applyNumberFormat="1" applyFont="1" applyFill="1" applyBorder="1">
      <alignment horizontal="right" vertical="center"/>
    </xf>
    <xf numFmtId="4" fontId="40" fillId="0" borderId="0" xfId="0" applyNumberFormat="1" applyFont="1" applyFill="1"/>
    <xf numFmtId="0" fontId="40" fillId="0" borderId="0" xfId="0" applyFont="1" applyFill="1"/>
    <xf numFmtId="0" fontId="48" fillId="0" borderId="0" xfId="0" applyFont="1" applyFill="1"/>
    <xf numFmtId="0" fontId="40" fillId="56" borderId="0" xfId="122" quotePrefix="1" applyFont="1" applyFill="1" applyBorder="1" applyAlignment="1">
      <alignment horizontal="left" vertical="center" wrapText="1" justifyLastLine="1"/>
    </xf>
    <xf numFmtId="3" fontId="43" fillId="56" borderId="0" xfId="95" applyNumberFormat="1" applyFont="1" applyFill="1" applyBorder="1">
      <alignment vertical="center"/>
    </xf>
    <xf numFmtId="0" fontId="49" fillId="0" borderId="0" xfId="90" applyFont="1" applyFill="1" applyAlignment="1">
      <alignment vertical="center" wrapText="1"/>
    </xf>
    <xf numFmtId="3" fontId="43" fillId="0" borderId="0" xfId="95" applyNumberFormat="1" applyFont="1" applyFill="1" applyBorder="1">
      <alignment vertical="center"/>
    </xf>
    <xf numFmtId="4" fontId="43" fillId="0" borderId="0" xfId="95" applyNumberFormat="1" applyFont="1" applyFill="1" applyBorder="1">
      <alignment vertical="center"/>
    </xf>
    <xf numFmtId="3" fontId="42" fillId="0" borderId="0" xfId="95" applyNumberFormat="1" applyFont="1" applyFill="1" applyBorder="1">
      <alignment vertical="center"/>
    </xf>
    <xf numFmtId="4" fontId="42" fillId="0" borderId="0" xfId="95" applyNumberFormat="1" applyFont="1" applyFill="1" applyBorder="1">
      <alignment vertical="center"/>
    </xf>
    <xf numFmtId="0" fontId="42" fillId="0" borderId="0" xfId="95" applyNumberFormat="1" applyFont="1" applyFill="1" applyBorder="1">
      <alignment vertical="center"/>
    </xf>
    <xf numFmtId="0" fontId="43" fillId="0" borderId="0" xfId="95" applyNumberFormat="1" applyFont="1" applyFill="1" applyBorder="1">
      <alignment vertical="center"/>
    </xf>
    <xf numFmtId="0" fontId="50" fillId="0" borderId="0" xfId="90" applyFont="1" applyFill="1" applyAlignment="1">
      <alignment horizontal="center" vertical="center" wrapText="1"/>
    </xf>
    <xf numFmtId="4" fontId="44" fillId="0" borderId="0" xfId="0" applyNumberFormat="1" applyFont="1" applyFill="1"/>
    <xf numFmtId="0" fontId="44" fillId="0" borderId="0" xfId="0" applyFont="1" applyFill="1"/>
    <xf numFmtId="0" fontId="44" fillId="0" borderId="0" xfId="0" applyFont="1" applyFill="1" applyAlignment="1">
      <alignment wrapText="1"/>
    </xf>
    <xf numFmtId="3" fontId="44" fillId="0" borderId="0" xfId="0" applyNumberFormat="1" applyFont="1" applyFill="1"/>
    <xf numFmtId="0" fontId="44" fillId="0" borderId="0" xfId="100" quotePrefix="1" applyNumberFormat="1" applyFont="1" applyFill="1" applyBorder="1" applyAlignment="1">
      <alignment horizontal="left" vertical="center" indent="1"/>
    </xf>
    <xf numFmtId="0" fontId="44" fillId="0" borderId="0" xfId="124" quotePrefix="1" applyFont="1" applyFill="1" applyBorder="1" applyAlignment="1">
      <alignment horizontal="left" vertical="center" wrapText="1" indent="1"/>
    </xf>
    <xf numFmtId="4" fontId="44" fillId="0" borderId="0" xfId="117" quotePrefix="1" applyFont="1" applyFill="1" applyBorder="1" applyAlignment="1">
      <alignment horizontal="center" vertical="center"/>
    </xf>
    <xf numFmtId="0" fontId="44" fillId="0" borderId="0" xfId="122" quotePrefix="1" applyFont="1" applyFill="1" applyBorder="1" applyAlignment="1">
      <alignment horizontal="left" vertical="center" wrapText="1" indent="2" justifyLastLine="1"/>
    </xf>
    <xf numFmtId="4" fontId="44" fillId="0" borderId="0" xfId="95" applyNumberFormat="1" applyFont="1" applyFill="1" applyBorder="1">
      <alignment vertical="center"/>
    </xf>
    <xf numFmtId="3" fontId="44" fillId="0" borderId="0" xfId="95" applyNumberFormat="1" applyFont="1" applyFill="1" applyBorder="1">
      <alignment vertical="center"/>
    </xf>
    <xf numFmtId="0" fontId="50" fillId="0" borderId="0" xfId="90" applyFont="1" applyAlignment="1">
      <alignment horizontal="center" vertical="center" wrapText="1"/>
    </xf>
    <xf numFmtId="4" fontId="50" fillId="0" borderId="0" xfId="90" applyNumberFormat="1" applyFont="1" applyAlignment="1">
      <alignment horizontal="center" vertical="center" wrapText="1"/>
    </xf>
    <xf numFmtId="3" fontId="50" fillId="0" borderId="0" xfId="90" applyNumberFormat="1" applyFont="1" applyAlignment="1">
      <alignment horizontal="center" vertical="center" wrapText="1"/>
    </xf>
    <xf numFmtId="4" fontId="51" fillId="0" borderId="16" xfId="90" applyNumberFormat="1" applyFont="1" applyBorder="1" applyAlignment="1">
      <alignment horizontal="right" vertical="center"/>
    </xf>
    <xf numFmtId="4" fontId="43" fillId="0" borderId="13" xfId="90" quotePrefix="1" applyNumberFormat="1" applyFont="1" applyBorder="1" applyAlignment="1">
      <alignment horizontal="center" vertical="center" wrapText="1"/>
    </xf>
    <xf numFmtId="3" fontId="52" fillId="53" borderId="13" xfId="90" applyNumberFormat="1" applyFont="1" applyFill="1" applyBorder="1" applyAlignment="1">
      <alignment horizontal="center" vertical="center" wrapText="1"/>
    </xf>
    <xf numFmtId="4" fontId="52" fillId="53" borderId="13" xfId="90" applyNumberFormat="1" applyFont="1" applyFill="1" applyBorder="1" applyAlignment="1">
      <alignment horizontal="center" vertical="center" wrapText="1"/>
    </xf>
    <xf numFmtId="4" fontId="40" fillId="0" borderId="13" xfId="90" applyNumberFormat="1" applyFont="1" applyFill="1" applyBorder="1" applyAlignment="1">
      <alignment vertical="center" wrapText="1"/>
    </xf>
    <xf numFmtId="3" fontId="40" fillId="0" borderId="13" xfId="90" applyNumberFormat="1" applyFont="1" applyFill="1" applyBorder="1" applyAlignment="1">
      <alignment vertical="center" wrapText="1"/>
    </xf>
    <xf numFmtId="4" fontId="40" fillId="0" borderId="13" xfId="90" applyNumberFormat="1" applyFont="1" applyFill="1" applyBorder="1" applyAlignment="1">
      <alignment horizontal="right" vertical="center" wrapText="1"/>
    </xf>
    <xf numFmtId="4" fontId="40" fillId="54" borderId="13" xfId="90" applyNumberFormat="1" applyFont="1" applyFill="1" applyBorder="1" applyAlignment="1">
      <alignment vertical="center"/>
    </xf>
    <xf numFmtId="3" fontId="40" fillId="54" borderId="13" xfId="90" applyNumberFormat="1" applyFont="1" applyFill="1" applyBorder="1" applyAlignment="1">
      <alignment vertical="center"/>
    </xf>
    <xf numFmtId="4" fontId="43" fillId="54" borderId="13" xfId="90" applyNumberFormat="1" applyFont="1" applyFill="1" applyBorder="1" applyAlignment="1">
      <alignment horizontal="right"/>
    </xf>
    <xf numFmtId="4" fontId="43" fillId="0" borderId="13" xfId="90" applyNumberFormat="1" applyFont="1" applyBorder="1" applyAlignment="1">
      <alignment horizontal="right"/>
    </xf>
    <xf numFmtId="0" fontId="40" fillId="54" borderId="17" xfId="90" applyFont="1" applyFill="1" applyBorder="1" applyAlignment="1">
      <alignment horizontal="left" vertical="center"/>
    </xf>
    <xf numFmtId="0" fontId="40" fillId="54" borderId="18" xfId="90" applyFont="1" applyFill="1" applyBorder="1" applyAlignment="1">
      <alignment vertical="center"/>
    </xf>
    <xf numFmtId="4" fontId="40" fillId="54" borderId="13" xfId="90" applyNumberFormat="1" applyFont="1" applyFill="1" applyBorder="1" applyAlignment="1">
      <alignment vertical="center" wrapText="1"/>
    </xf>
    <xf numFmtId="3" fontId="40" fillId="54" borderId="13" xfId="90" applyNumberFormat="1" applyFont="1" applyFill="1" applyBorder="1" applyAlignment="1">
      <alignment vertical="center" wrapText="1"/>
    </xf>
    <xf numFmtId="4" fontId="42" fillId="0" borderId="0" xfId="90" applyNumberFormat="1" applyFont="1"/>
    <xf numFmtId="4" fontId="43" fillId="0" borderId="13" xfId="90" applyNumberFormat="1" applyFont="1" applyBorder="1" applyAlignment="1">
      <alignment horizontal="right" vertical="center"/>
    </xf>
    <xf numFmtId="4" fontId="43" fillId="54" borderId="13" xfId="90" applyNumberFormat="1" applyFont="1" applyFill="1" applyBorder="1" applyAlignment="1">
      <alignment horizontal="right" vertical="center" wrapText="1"/>
    </xf>
    <xf numFmtId="4" fontId="51" fillId="0" borderId="16" xfId="90" applyNumberFormat="1" applyFont="1" applyBorder="1" applyAlignment="1">
      <alignment horizontal="center" vertical="center" wrapText="1"/>
    </xf>
    <xf numFmtId="3" fontId="53" fillId="0" borderId="16" xfId="90" applyNumberFormat="1" applyFont="1" applyBorder="1" applyAlignment="1">
      <alignment horizontal="center" vertical="center"/>
    </xf>
    <xf numFmtId="4" fontId="43" fillId="0" borderId="16" xfId="90" applyNumberFormat="1" applyFont="1" applyBorder="1" applyAlignment="1">
      <alignment horizontal="center" vertical="center" wrapText="1"/>
    </xf>
    <xf numFmtId="0" fontId="43" fillId="0" borderId="0" xfId="90" applyFont="1" applyAlignment="1">
      <alignment horizontal="center" vertical="center" wrapText="1"/>
    </xf>
    <xf numFmtId="0" fontId="42" fillId="0" borderId="0" xfId="90" applyFont="1" applyAlignment="1">
      <alignment horizontal="center" vertical="center" wrapText="1"/>
    </xf>
    <xf numFmtId="4" fontId="42" fillId="0" borderId="0" xfId="90" applyNumberFormat="1" applyFont="1" applyAlignment="1">
      <alignment horizontal="center" vertical="center" wrapText="1"/>
    </xf>
    <xf numFmtId="3" fontId="42" fillId="0" borderId="0" xfId="90" applyNumberFormat="1" applyFont="1" applyAlignment="1">
      <alignment horizontal="center" vertical="center" wrapText="1"/>
    </xf>
    <xf numFmtId="4" fontId="55" fillId="0" borderId="0" xfId="0" applyNumberFormat="1" applyFont="1" applyFill="1"/>
    <xf numFmtId="4" fontId="54" fillId="0" borderId="0" xfId="202" applyNumberFormat="1" applyFont="1" applyFill="1" applyBorder="1">
      <alignment horizontal="right" vertical="center"/>
    </xf>
    <xf numFmtId="4" fontId="44" fillId="0" borderId="0" xfId="202" applyNumberFormat="1" applyFont="1" applyFill="1" applyBorder="1">
      <alignment horizontal="right" vertical="center"/>
    </xf>
    <xf numFmtId="3" fontId="44" fillId="0" borderId="0" xfId="141" applyNumberFormat="1" applyFont="1" applyFill="1" applyBorder="1">
      <alignment horizontal="right" vertical="center"/>
    </xf>
    <xf numFmtId="4" fontId="44" fillId="0" borderId="0" xfId="141" applyNumberFormat="1" applyFont="1" applyFill="1" applyBorder="1">
      <alignment horizontal="right" vertical="center"/>
    </xf>
    <xf numFmtId="0" fontId="54" fillId="0" borderId="0" xfId="0" applyFont="1" applyFill="1"/>
    <xf numFmtId="4" fontId="54" fillId="0" borderId="0" xfId="0" applyNumberFormat="1" applyFont="1" applyFill="1"/>
    <xf numFmtId="4" fontId="39" fillId="0" borderId="0" xfId="0" applyNumberFormat="1" applyFont="1" applyFill="1" applyAlignment="1">
      <alignment horizontal="center" vertical="center"/>
    </xf>
    <xf numFmtId="0" fontId="25" fillId="0" borderId="0" xfId="90" applyFont="1" applyAlignment="1">
      <alignment horizontal="left" vertical="top" wrapText="1"/>
    </xf>
    <xf numFmtId="0" fontId="35" fillId="0" borderId="0" xfId="90" applyFont="1" applyAlignment="1">
      <alignment horizontal="left" vertical="top" wrapText="1"/>
    </xf>
    <xf numFmtId="0" fontId="40" fillId="0" borderId="17" xfId="90" applyFont="1" applyBorder="1" applyAlignment="1">
      <alignment horizontal="left" vertical="center" wrapText="1"/>
    </xf>
    <xf numFmtId="0" fontId="44" fillId="0" borderId="18" xfId="90" applyFont="1" applyBorder="1" applyAlignment="1">
      <alignment vertical="center" wrapText="1"/>
    </xf>
    <xf numFmtId="0" fontId="43" fillId="54" borderId="17" xfId="90" quotePrefix="1" applyFont="1" applyFill="1" applyBorder="1" applyAlignment="1">
      <alignment horizontal="left" wrapText="1"/>
    </xf>
    <xf numFmtId="0" fontId="43" fillId="54" borderId="18" xfId="90" quotePrefix="1" applyFont="1" applyFill="1" applyBorder="1" applyAlignment="1">
      <alignment horizontal="left" wrapText="1"/>
    </xf>
    <xf numFmtId="0" fontId="43" fillId="54" borderId="12" xfId="90" quotePrefix="1" applyFont="1" applyFill="1" applyBorder="1" applyAlignment="1">
      <alignment horizontal="left" wrapText="1"/>
    </xf>
    <xf numFmtId="0" fontId="43" fillId="54" borderId="13" xfId="90" quotePrefix="1" applyFont="1" applyFill="1" applyBorder="1" applyAlignment="1">
      <alignment horizontal="left" vertical="center" wrapText="1"/>
    </xf>
    <xf numFmtId="0" fontId="52" fillId="0" borderId="13" xfId="90" quotePrefix="1" applyFont="1" applyBorder="1" applyAlignment="1">
      <alignment horizontal="center" wrapText="1"/>
    </xf>
    <xf numFmtId="0" fontId="52" fillId="0" borderId="17" xfId="90" quotePrefix="1" applyFont="1" applyBorder="1" applyAlignment="1">
      <alignment horizontal="center" wrapText="1"/>
    </xf>
    <xf numFmtId="0" fontId="40" fillId="0" borderId="18" xfId="90" applyFont="1" applyBorder="1" applyAlignment="1">
      <alignment vertical="center" wrapText="1"/>
    </xf>
    <xf numFmtId="0" fontId="40" fillId="0" borderId="18" xfId="90" applyFont="1" applyBorder="1" applyAlignment="1">
      <alignment vertical="center"/>
    </xf>
    <xf numFmtId="0" fontId="40" fillId="0" borderId="17" xfId="90" quotePrefix="1" applyFont="1" applyBorder="1" applyAlignment="1">
      <alignment horizontal="left" vertical="center"/>
    </xf>
    <xf numFmtId="0" fontId="40" fillId="54" borderId="17" xfId="90" applyFont="1" applyFill="1" applyBorder="1" applyAlignment="1">
      <alignment horizontal="left" vertical="center" wrapText="1"/>
    </xf>
    <xf numFmtId="0" fontId="40" fillId="54" borderId="18" xfId="90" applyFont="1" applyFill="1" applyBorder="1" applyAlignment="1">
      <alignment vertical="center" wrapText="1"/>
    </xf>
    <xf numFmtId="0" fontId="40" fillId="54" borderId="18" xfId="90" applyFont="1" applyFill="1" applyBorder="1" applyAlignment="1">
      <alignment vertical="center"/>
    </xf>
    <xf numFmtId="0" fontId="40" fillId="0" borderId="17" xfId="90" quotePrefix="1" applyFont="1" applyBorder="1" applyAlignment="1">
      <alignment horizontal="left" vertical="center" wrapText="1"/>
    </xf>
    <xf numFmtId="0" fontId="40" fillId="54" borderId="17" xfId="90" quotePrefix="1" applyFont="1" applyFill="1" applyBorder="1" applyAlignment="1">
      <alignment horizontal="left" vertical="center" wrapText="1"/>
    </xf>
    <xf numFmtId="0" fontId="40" fillId="0" borderId="0" xfId="90" applyFont="1" applyAlignment="1">
      <alignment horizontal="left" vertical="center" wrapText="1"/>
    </xf>
    <xf numFmtId="0" fontId="43" fillId="0" borderId="13" xfId="90" quotePrefix="1" applyFont="1" applyBorder="1" applyAlignment="1">
      <alignment horizontal="center" vertical="center" wrapText="1"/>
    </xf>
    <xf numFmtId="0" fontId="52" fillId="0" borderId="17" xfId="90" quotePrefix="1" applyFont="1" applyBorder="1" applyAlignment="1">
      <alignment horizontal="center" vertical="center" wrapText="1"/>
    </xf>
    <xf numFmtId="0" fontId="52" fillId="0" borderId="18" xfId="90" quotePrefix="1" applyFont="1" applyBorder="1" applyAlignment="1">
      <alignment horizontal="center" vertical="center" wrapText="1"/>
    </xf>
    <xf numFmtId="0" fontId="40" fillId="0" borderId="18" xfId="90" applyFont="1" applyBorder="1" applyAlignment="1">
      <alignment horizontal="left" vertical="center" wrapText="1"/>
    </xf>
    <xf numFmtId="0" fontId="49" fillId="0" borderId="0" xfId="90" applyFont="1" applyAlignment="1">
      <alignment horizontal="center" vertical="center" wrapText="1"/>
    </xf>
    <xf numFmtId="0" fontId="49" fillId="0" borderId="0" xfId="90" applyFont="1" applyFill="1" applyAlignment="1">
      <alignment horizontal="center" vertical="center" wrapText="1"/>
    </xf>
    <xf numFmtId="3" fontId="37" fillId="55" borderId="18" xfId="0" applyNumberFormat="1" applyFont="1" applyFill="1" applyBorder="1" applyAlignment="1">
      <alignment horizontal="center" vertical="center" wrapText="1" justifyLastLine="1"/>
    </xf>
    <xf numFmtId="3" fontId="38" fillId="55" borderId="18" xfId="0" applyNumberFormat="1" applyFont="1" applyFill="1" applyBorder="1" applyAlignment="1">
      <alignment horizontal="center" vertical="center" wrapText="1" justifyLastLine="1"/>
    </xf>
    <xf numFmtId="0" fontId="28" fillId="0" borderId="0" xfId="90" applyFont="1" applyFill="1" applyAlignment="1">
      <alignment horizontal="center" vertical="center" wrapText="1"/>
    </xf>
  </cellXfs>
  <cellStyles count="203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1 2" xfId="4" xr:uid="{00000000-0005-0000-0000-000003000000}"/>
    <cellStyle name="Accent1 3" xfId="5" xr:uid="{00000000-0005-0000-0000-000004000000}"/>
    <cellStyle name="Accent1 4" xfId="6" xr:uid="{00000000-0005-0000-0000-000005000000}"/>
    <cellStyle name="Accent1 5" xfId="7" xr:uid="{00000000-0005-0000-0000-000006000000}"/>
    <cellStyle name="Accent1 6" xfId="8" xr:uid="{00000000-0005-0000-0000-000007000000}"/>
    <cellStyle name="Accent1 7" xfId="9" xr:uid="{00000000-0005-0000-0000-000008000000}"/>
    <cellStyle name="Accent2 - 20%" xfId="10" xr:uid="{00000000-0005-0000-0000-000009000000}"/>
    <cellStyle name="Accent2 - 40%" xfId="11" xr:uid="{00000000-0005-0000-0000-00000A000000}"/>
    <cellStyle name="Accent2 - 60%" xfId="12" xr:uid="{00000000-0005-0000-0000-00000B000000}"/>
    <cellStyle name="Accent2 2" xfId="13" xr:uid="{00000000-0005-0000-0000-00000C000000}"/>
    <cellStyle name="Accent2 3" xfId="14" xr:uid="{00000000-0005-0000-0000-00000D000000}"/>
    <cellStyle name="Accent2 4" xfId="15" xr:uid="{00000000-0005-0000-0000-00000E000000}"/>
    <cellStyle name="Accent2 5" xfId="16" xr:uid="{00000000-0005-0000-0000-00000F000000}"/>
    <cellStyle name="Accent2 6" xfId="17" xr:uid="{00000000-0005-0000-0000-000010000000}"/>
    <cellStyle name="Accent2 7" xfId="18" xr:uid="{00000000-0005-0000-0000-000011000000}"/>
    <cellStyle name="Accent3 - 20%" xfId="19" xr:uid="{00000000-0005-0000-0000-000012000000}"/>
    <cellStyle name="Accent3 - 40%" xfId="20" xr:uid="{00000000-0005-0000-0000-000013000000}"/>
    <cellStyle name="Accent3 - 60%" xfId="21" xr:uid="{00000000-0005-0000-0000-000014000000}"/>
    <cellStyle name="Accent3 2" xfId="22" xr:uid="{00000000-0005-0000-0000-000015000000}"/>
    <cellStyle name="Accent3 3" xfId="23" xr:uid="{00000000-0005-0000-0000-000016000000}"/>
    <cellStyle name="Accent3 4" xfId="24" xr:uid="{00000000-0005-0000-0000-000017000000}"/>
    <cellStyle name="Accent3 5" xfId="25" xr:uid="{00000000-0005-0000-0000-000018000000}"/>
    <cellStyle name="Accent3 6" xfId="26" xr:uid="{00000000-0005-0000-0000-000019000000}"/>
    <cellStyle name="Accent3 7" xfId="27" xr:uid="{00000000-0005-0000-0000-00001A000000}"/>
    <cellStyle name="Accent4 - 20%" xfId="28" xr:uid="{00000000-0005-0000-0000-00001B000000}"/>
    <cellStyle name="Accent4 - 40%" xfId="29" xr:uid="{00000000-0005-0000-0000-00001C000000}"/>
    <cellStyle name="Accent4 - 60%" xfId="30" xr:uid="{00000000-0005-0000-0000-00001D000000}"/>
    <cellStyle name="Accent4 2" xfId="31" xr:uid="{00000000-0005-0000-0000-00001E000000}"/>
    <cellStyle name="Accent4 3" xfId="32" xr:uid="{00000000-0005-0000-0000-00001F000000}"/>
    <cellStyle name="Accent4 4" xfId="33" xr:uid="{00000000-0005-0000-0000-000020000000}"/>
    <cellStyle name="Accent4 5" xfId="34" xr:uid="{00000000-0005-0000-0000-000021000000}"/>
    <cellStyle name="Accent4 6" xfId="35" xr:uid="{00000000-0005-0000-0000-000022000000}"/>
    <cellStyle name="Accent4 7" xfId="36" xr:uid="{00000000-0005-0000-0000-000023000000}"/>
    <cellStyle name="Accent5 - 20%" xfId="37" xr:uid="{00000000-0005-0000-0000-000024000000}"/>
    <cellStyle name="Accent5 - 40%" xfId="38" xr:uid="{00000000-0005-0000-0000-000025000000}"/>
    <cellStyle name="Accent5 - 60%" xfId="39" xr:uid="{00000000-0005-0000-0000-000026000000}"/>
    <cellStyle name="Accent5 2" xfId="40" xr:uid="{00000000-0005-0000-0000-000027000000}"/>
    <cellStyle name="Accent5 3" xfId="41" xr:uid="{00000000-0005-0000-0000-000028000000}"/>
    <cellStyle name="Accent5 4" xfId="42" xr:uid="{00000000-0005-0000-0000-000029000000}"/>
    <cellStyle name="Accent5 5" xfId="43" xr:uid="{00000000-0005-0000-0000-00002A000000}"/>
    <cellStyle name="Accent5 6" xfId="44" xr:uid="{00000000-0005-0000-0000-00002B000000}"/>
    <cellStyle name="Accent5 7" xfId="45" xr:uid="{00000000-0005-0000-0000-00002C000000}"/>
    <cellStyle name="Accent6 - 20%" xfId="46" xr:uid="{00000000-0005-0000-0000-00002D000000}"/>
    <cellStyle name="Accent6 - 40%" xfId="47" xr:uid="{00000000-0005-0000-0000-00002E000000}"/>
    <cellStyle name="Accent6 - 60%" xfId="48" xr:uid="{00000000-0005-0000-0000-00002F000000}"/>
    <cellStyle name="Accent6 2" xfId="49" xr:uid="{00000000-0005-0000-0000-000030000000}"/>
    <cellStyle name="Accent6 3" xfId="50" xr:uid="{00000000-0005-0000-0000-000031000000}"/>
    <cellStyle name="Accent6 4" xfId="51" xr:uid="{00000000-0005-0000-0000-000032000000}"/>
    <cellStyle name="Accent6 5" xfId="52" xr:uid="{00000000-0005-0000-0000-000033000000}"/>
    <cellStyle name="Accent6 6" xfId="53" xr:uid="{00000000-0005-0000-0000-000034000000}"/>
    <cellStyle name="Accent6 7" xfId="54" xr:uid="{00000000-0005-0000-0000-000035000000}"/>
    <cellStyle name="Bad 2" xfId="55" xr:uid="{00000000-0005-0000-0000-000036000000}"/>
    <cellStyle name="Bilješka 2" xfId="56" xr:uid="{00000000-0005-0000-0000-000037000000}"/>
    <cellStyle name="Calculation 2" xfId="57" xr:uid="{00000000-0005-0000-0000-000038000000}"/>
    <cellStyle name="Check Cell 2" xfId="58" xr:uid="{00000000-0005-0000-0000-000039000000}"/>
    <cellStyle name="Dobro 2" xfId="59" xr:uid="{00000000-0005-0000-0000-00003A000000}"/>
    <cellStyle name="Emphasis 1" xfId="60" xr:uid="{00000000-0005-0000-0000-00003B000000}"/>
    <cellStyle name="Emphasis 2" xfId="61" xr:uid="{00000000-0005-0000-0000-00003C000000}"/>
    <cellStyle name="Emphasis 3" xfId="62" xr:uid="{00000000-0005-0000-0000-00003D000000}"/>
    <cellStyle name="Good 2" xfId="63" xr:uid="{00000000-0005-0000-0000-00003E000000}"/>
    <cellStyle name="Heading 1 2" xfId="64" xr:uid="{00000000-0005-0000-0000-00003F000000}"/>
    <cellStyle name="Heading 2 2" xfId="65" xr:uid="{00000000-0005-0000-0000-000040000000}"/>
    <cellStyle name="Heading 3 2" xfId="66" xr:uid="{00000000-0005-0000-0000-000041000000}"/>
    <cellStyle name="Heading 4 2" xfId="67" xr:uid="{00000000-0005-0000-0000-000042000000}"/>
    <cellStyle name="Input 2" xfId="68" xr:uid="{00000000-0005-0000-0000-000043000000}"/>
    <cellStyle name="Isticanje1 2" xfId="69" xr:uid="{00000000-0005-0000-0000-000044000000}"/>
    <cellStyle name="Isticanje2 2" xfId="70" xr:uid="{00000000-0005-0000-0000-000045000000}"/>
    <cellStyle name="Isticanje3 2" xfId="71" xr:uid="{00000000-0005-0000-0000-000046000000}"/>
    <cellStyle name="Isticanje4 2" xfId="72" xr:uid="{00000000-0005-0000-0000-000047000000}"/>
    <cellStyle name="Isticanje5 2" xfId="73" xr:uid="{00000000-0005-0000-0000-000048000000}"/>
    <cellStyle name="Isticanje6 2" xfId="74" xr:uid="{00000000-0005-0000-0000-000049000000}"/>
    <cellStyle name="Izlaz 2" xfId="75" xr:uid="{00000000-0005-0000-0000-00004A000000}"/>
    <cellStyle name="Izračun 2" xfId="76" xr:uid="{00000000-0005-0000-0000-00004B000000}"/>
    <cellStyle name="Linked Cell 2" xfId="77" xr:uid="{00000000-0005-0000-0000-00004C000000}"/>
    <cellStyle name="Loše 2" xfId="78" xr:uid="{00000000-0005-0000-0000-00004D000000}"/>
    <cellStyle name="Naslov 1 2" xfId="79" xr:uid="{00000000-0005-0000-0000-00004E000000}"/>
    <cellStyle name="Naslov 2 2" xfId="80" xr:uid="{00000000-0005-0000-0000-00004F000000}"/>
    <cellStyle name="Naslov 3 2" xfId="81" xr:uid="{00000000-0005-0000-0000-000050000000}"/>
    <cellStyle name="Naslov 4 2" xfId="82" xr:uid="{00000000-0005-0000-0000-000051000000}"/>
    <cellStyle name="Neutral 2" xfId="83" xr:uid="{00000000-0005-0000-0000-000052000000}"/>
    <cellStyle name="Neutralno 2" xfId="84" xr:uid="{00000000-0005-0000-0000-000053000000}"/>
    <cellStyle name="Normal" xfId="0" builtinId="0"/>
    <cellStyle name="Normal 2" xfId="85" xr:uid="{00000000-0005-0000-0000-000055000000}"/>
    <cellStyle name="Normal 3" xfId="86" xr:uid="{00000000-0005-0000-0000-000056000000}"/>
    <cellStyle name="Normal 4" xfId="87" xr:uid="{00000000-0005-0000-0000-000057000000}"/>
    <cellStyle name="Normal 5" xfId="88" xr:uid="{00000000-0005-0000-0000-000058000000}"/>
    <cellStyle name="Normal 6" xfId="158" xr:uid="{64CC8385-810A-4F98-AD43-47B6937671E3}"/>
    <cellStyle name="Normalno 2" xfId="89" xr:uid="{00000000-0005-0000-0000-000059000000}"/>
    <cellStyle name="Normalno 2 2" xfId="159" xr:uid="{82E03327-AE0B-4AE5-B61C-39823F92DA01}"/>
    <cellStyle name="Normalno 3" xfId="90" xr:uid="{00000000-0005-0000-0000-00005A000000}"/>
    <cellStyle name="Normalno 3 2" xfId="160" xr:uid="{46157E44-DC26-4620-ABA1-91AFAECED570}"/>
    <cellStyle name="Note 2" xfId="91" xr:uid="{00000000-0005-0000-0000-00005B000000}"/>
    <cellStyle name="Obično_List4" xfId="161" xr:uid="{ADDAA6C6-03BD-4A68-8805-CAFA5C345AA4}"/>
    <cellStyle name="Output 2" xfId="92" xr:uid="{00000000-0005-0000-0000-00005C000000}"/>
    <cellStyle name="Povezana ćelija 2" xfId="93" xr:uid="{00000000-0005-0000-0000-00005D000000}"/>
    <cellStyle name="Provjera ćelije 2" xfId="94" xr:uid="{00000000-0005-0000-0000-00005E000000}"/>
    <cellStyle name="SAPBEXaggData" xfId="95" xr:uid="{00000000-0005-0000-0000-00005F000000}"/>
    <cellStyle name="SAPBEXaggData 2" xfId="162" xr:uid="{85DF780A-287D-4032-A46E-9B6885E090C3}"/>
    <cellStyle name="SAPBEXaggDataEmph" xfId="96" xr:uid="{00000000-0005-0000-0000-000060000000}"/>
    <cellStyle name="SAPBEXaggDataEmph 2" xfId="163" xr:uid="{BB365A4C-D36D-40E4-9849-D980F2795880}"/>
    <cellStyle name="SAPBEXaggItem" xfId="97" xr:uid="{00000000-0005-0000-0000-000061000000}"/>
    <cellStyle name="SAPBEXaggItem 2" xfId="98" xr:uid="{00000000-0005-0000-0000-000062000000}"/>
    <cellStyle name="SAPBEXaggItem 3" xfId="164" xr:uid="{64751FA4-4B52-460B-BA4F-015E5085E4BD}"/>
    <cellStyle name="SAPBEXaggItemX" xfId="99" xr:uid="{00000000-0005-0000-0000-000063000000}"/>
    <cellStyle name="SAPBEXaggItemX 2" xfId="165" xr:uid="{36BF63EA-31FC-4D9C-9D88-9E1F9372BB14}"/>
    <cellStyle name="SAPBEXchaText" xfId="100" xr:uid="{00000000-0005-0000-0000-000064000000}"/>
    <cellStyle name="SAPBEXchaText 2" xfId="101" xr:uid="{00000000-0005-0000-0000-000065000000}"/>
    <cellStyle name="SAPBEXchaText 3" xfId="181" xr:uid="{C0C2AD10-DF33-4B36-98DB-8BF238E0DF03}"/>
    <cellStyle name="SAPBEXchaText 4" xfId="166" xr:uid="{A2D17EF0-4009-40CD-8772-3F25C871F17E}"/>
    <cellStyle name="SAPBEXexcBad7" xfId="102" xr:uid="{00000000-0005-0000-0000-000066000000}"/>
    <cellStyle name="SAPBEXexcBad7 2" xfId="167" xr:uid="{E011BAC5-728C-42EE-9C25-56B7713119F0}"/>
    <cellStyle name="SAPBEXexcBad8" xfId="103" xr:uid="{00000000-0005-0000-0000-000067000000}"/>
    <cellStyle name="SAPBEXexcBad8 2" xfId="168" xr:uid="{7F6FB0A5-FA1C-422B-950F-ECA0C6B712A4}"/>
    <cellStyle name="SAPBEXexcBad9" xfId="104" xr:uid="{00000000-0005-0000-0000-000068000000}"/>
    <cellStyle name="SAPBEXexcBad9 2" xfId="169" xr:uid="{8AA376D5-4FED-49BE-B651-1AE55A1F3E33}"/>
    <cellStyle name="SAPBEXexcCritical4" xfId="105" xr:uid="{00000000-0005-0000-0000-000069000000}"/>
    <cellStyle name="SAPBEXexcCritical4 2" xfId="170" xr:uid="{74D00275-F1C5-4669-8166-FDB87C651DFB}"/>
    <cellStyle name="SAPBEXexcCritical5" xfId="106" xr:uid="{00000000-0005-0000-0000-00006A000000}"/>
    <cellStyle name="SAPBEXexcCritical5 2" xfId="171" xr:uid="{1F93E55A-776F-48E0-B434-853B3659DDCB}"/>
    <cellStyle name="SAPBEXexcCritical6" xfId="107" xr:uid="{00000000-0005-0000-0000-00006B000000}"/>
    <cellStyle name="SAPBEXexcCritical6 2" xfId="172" xr:uid="{C78B8C27-8897-4494-A38E-F3E43122DF6E}"/>
    <cellStyle name="SAPBEXexcGood1" xfId="108" xr:uid="{00000000-0005-0000-0000-00006C000000}"/>
    <cellStyle name="SAPBEXexcGood1 2" xfId="173" xr:uid="{1A06B10F-DC5B-4AF8-9989-5E6B93902691}"/>
    <cellStyle name="SAPBEXexcGood2" xfId="109" xr:uid="{00000000-0005-0000-0000-00006D000000}"/>
    <cellStyle name="SAPBEXexcGood2 2" xfId="174" xr:uid="{5FDBD38F-0B18-4258-989D-0351A1CBB7E9}"/>
    <cellStyle name="SAPBEXexcGood3" xfId="110" xr:uid="{00000000-0005-0000-0000-00006E000000}"/>
    <cellStyle name="SAPBEXexcGood3 2" xfId="175" xr:uid="{9CD39589-C585-4068-A609-956B8FE4708E}"/>
    <cellStyle name="SAPBEXfilterDrill" xfId="111" xr:uid="{00000000-0005-0000-0000-00006F000000}"/>
    <cellStyle name="SAPBEXfilterDrill 2" xfId="112" xr:uid="{00000000-0005-0000-0000-000070000000}"/>
    <cellStyle name="SAPBEXfilterDrill 3" xfId="157" xr:uid="{A0DF9A17-64C2-450E-94D1-D5EB6EE446D0}"/>
    <cellStyle name="SAPBEXfilterItem" xfId="113" xr:uid="{00000000-0005-0000-0000-000071000000}"/>
    <cellStyle name="SAPBEXfilterItem 2" xfId="114" xr:uid="{00000000-0005-0000-0000-000072000000}"/>
    <cellStyle name="SAPBEXfilterItem 3" xfId="176" xr:uid="{2C7390AA-A111-42D2-AB11-E06C0E7CA056}"/>
    <cellStyle name="SAPBEXfilterText" xfId="115" xr:uid="{00000000-0005-0000-0000-000073000000}"/>
    <cellStyle name="SAPBEXfilterText 2" xfId="116" xr:uid="{00000000-0005-0000-0000-000074000000}"/>
    <cellStyle name="SAPBEXfilterText 3" xfId="177" xr:uid="{8B4F9AA3-CA65-47CB-92FA-C4FE27DCC2F3}"/>
    <cellStyle name="SAPBEXformats" xfId="117" xr:uid="{00000000-0005-0000-0000-000075000000}"/>
    <cellStyle name="SAPBEXformats 2" xfId="178" xr:uid="{F3F299EA-B685-4891-8177-AF682CAD2F48}"/>
    <cellStyle name="SAPBEXheaderItem" xfId="118" xr:uid="{00000000-0005-0000-0000-000076000000}"/>
    <cellStyle name="SAPBEXheaderItem 2" xfId="119" xr:uid="{00000000-0005-0000-0000-000077000000}"/>
    <cellStyle name="SAPBEXheaderItem 3" xfId="179" xr:uid="{3D9F22ED-1295-4638-B9F2-7F3D86581FFE}"/>
    <cellStyle name="SAPBEXheaderText" xfId="120" xr:uid="{00000000-0005-0000-0000-000078000000}"/>
    <cellStyle name="SAPBEXheaderText 2" xfId="121" xr:uid="{00000000-0005-0000-0000-000079000000}"/>
    <cellStyle name="SAPBEXheaderText 3" xfId="180" xr:uid="{D0596B3E-7F32-43A2-AB7C-705163A6D436}"/>
    <cellStyle name="SAPBEXHLevel0" xfId="122" xr:uid="{00000000-0005-0000-0000-00007A000000}"/>
    <cellStyle name="SAPBEXHLevel0 2" xfId="123" xr:uid="{00000000-0005-0000-0000-00007B000000}"/>
    <cellStyle name="SAPBEXHLevel0 3" xfId="182" xr:uid="{A4D72517-94C5-4AF7-B5B4-023AED23315D}"/>
    <cellStyle name="SAPBEXHLevel0X" xfId="124" xr:uid="{00000000-0005-0000-0000-00007C000000}"/>
    <cellStyle name="SAPBEXHLevel0X 2" xfId="183" xr:uid="{A3E6D60A-12E2-4FB3-9ABB-CB45F96F83F6}"/>
    <cellStyle name="SAPBEXHLevel1" xfId="125" xr:uid="{00000000-0005-0000-0000-00007D000000}"/>
    <cellStyle name="SAPBEXHLevel1 2" xfId="126" xr:uid="{00000000-0005-0000-0000-00007E000000}"/>
    <cellStyle name="SAPBEXHLevel1 3" xfId="184" xr:uid="{10DD8AA3-2FD8-45F2-954D-DF03BD6630B1}"/>
    <cellStyle name="SAPBEXHLevel1X" xfId="127" xr:uid="{00000000-0005-0000-0000-00007F000000}"/>
    <cellStyle name="SAPBEXHLevel1X 2" xfId="185" xr:uid="{31831A79-8F07-4C34-AA18-0BB7B4D66705}"/>
    <cellStyle name="SAPBEXHLevel2" xfId="128" xr:uid="{00000000-0005-0000-0000-000080000000}"/>
    <cellStyle name="SAPBEXHLevel2 2" xfId="129" xr:uid="{00000000-0005-0000-0000-000081000000}"/>
    <cellStyle name="SAPBEXHLevel2 3" xfId="201" xr:uid="{A123F7CE-AC6D-4C06-9E16-45CBEB66690B}"/>
    <cellStyle name="SAPBEXHLevel2 4" xfId="186" xr:uid="{78A0D40A-6C93-4DC4-98FE-0C740ACCFADF}"/>
    <cellStyle name="SAPBEXHLevel2X" xfId="130" xr:uid="{00000000-0005-0000-0000-000082000000}"/>
    <cellStyle name="SAPBEXHLevel2X 2" xfId="187" xr:uid="{FFE3A4E4-1B32-434E-8295-F937AAE870D8}"/>
    <cellStyle name="SAPBEXHLevel3" xfId="131" xr:uid="{00000000-0005-0000-0000-000083000000}"/>
    <cellStyle name="SAPBEXHLevel3 2" xfId="132" xr:uid="{00000000-0005-0000-0000-000084000000}"/>
    <cellStyle name="SAPBEXHLevel3 3" xfId="188" xr:uid="{718C7A06-0129-4A13-AA30-936893DB01DE}"/>
    <cellStyle name="SAPBEXHLevel3X" xfId="133" xr:uid="{00000000-0005-0000-0000-000085000000}"/>
    <cellStyle name="SAPBEXHLevel3X 2" xfId="189" xr:uid="{294517FD-7FDB-4793-BAE0-3969BA9CB380}"/>
    <cellStyle name="SAPBEXinputData" xfId="134" xr:uid="{00000000-0005-0000-0000-000086000000}"/>
    <cellStyle name="SAPBEXinputData 2" xfId="191" xr:uid="{2A0B6773-373F-469E-93B2-9FEA787B1019}"/>
    <cellStyle name="SAPBEXinputData 3" xfId="190" xr:uid="{7C0E0837-481D-4BBB-A6E3-95D132BCB68F}"/>
    <cellStyle name="SAPBEXItemHeader" xfId="135" xr:uid="{00000000-0005-0000-0000-000087000000}"/>
    <cellStyle name="SAPBEXresData" xfId="136" xr:uid="{00000000-0005-0000-0000-000088000000}"/>
    <cellStyle name="SAPBEXresData 2" xfId="192" xr:uid="{FC609C1E-6917-46A9-B645-7EAA60EDAD9F}"/>
    <cellStyle name="SAPBEXresDataEmph" xfId="137" xr:uid="{00000000-0005-0000-0000-000089000000}"/>
    <cellStyle name="SAPBEXresDataEmph 2" xfId="138" xr:uid="{00000000-0005-0000-0000-00008A000000}"/>
    <cellStyle name="SAPBEXresDataEmph 3" xfId="193" xr:uid="{11CF1CC1-56A9-4057-B4E7-26225BF3FBF6}"/>
    <cellStyle name="SAPBEXresItem" xfId="139" xr:uid="{00000000-0005-0000-0000-00008B000000}"/>
    <cellStyle name="SAPBEXresItem 2" xfId="194" xr:uid="{844DEFB9-C057-436B-BB93-80FE15C194FB}"/>
    <cellStyle name="SAPBEXresItemX" xfId="140" xr:uid="{00000000-0005-0000-0000-00008C000000}"/>
    <cellStyle name="SAPBEXresItemX 2" xfId="195" xr:uid="{84B77D2C-A286-44C9-AC05-47EEBA261181}"/>
    <cellStyle name="SAPBEXstdData" xfId="141" xr:uid="{00000000-0005-0000-0000-00008D000000}"/>
    <cellStyle name="SAPBEXstdData 2" xfId="202" xr:uid="{D91FA04D-D810-4DE9-BE07-7BBA165C2F13}"/>
    <cellStyle name="SAPBEXstdDataEmph" xfId="142" xr:uid="{00000000-0005-0000-0000-00008E000000}"/>
    <cellStyle name="SAPBEXstdDataEmph 2" xfId="196" xr:uid="{348EC9AE-8C09-46F8-AFAD-440B430599DA}"/>
    <cellStyle name="SAPBEXstdItem" xfId="143" xr:uid="{00000000-0005-0000-0000-00008F000000}"/>
    <cellStyle name="SAPBEXstdItem 2" xfId="144" xr:uid="{00000000-0005-0000-0000-000090000000}"/>
    <cellStyle name="SAPBEXstdItem 3" xfId="197" xr:uid="{CEEA0180-0D5C-43C3-9094-CA138C92D766}"/>
    <cellStyle name="SAPBEXstdItemX" xfId="145" xr:uid="{00000000-0005-0000-0000-000091000000}"/>
    <cellStyle name="SAPBEXstdItemX 2" xfId="198" xr:uid="{A169D6FE-8C2D-4CC9-9FA2-5DEB715918FC}"/>
    <cellStyle name="SAPBEXtitle" xfId="146" xr:uid="{00000000-0005-0000-0000-000092000000}"/>
    <cellStyle name="SAPBEXtitle 2" xfId="147" xr:uid="{00000000-0005-0000-0000-000093000000}"/>
    <cellStyle name="SAPBEXtitle 3" xfId="199" xr:uid="{4EEB31EF-5D90-4E65-8A83-DFAB354D96BA}"/>
    <cellStyle name="SAPBEXunassignedItem" xfId="148" xr:uid="{00000000-0005-0000-0000-000094000000}"/>
    <cellStyle name="SAPBEXunassignedItem 2" xfId="149" xr:uid="{00000000-0005-0000-0000-000095000000}"/>
    <cellStyle name="SAPBEXundefined" xfId="150" xr:uid="{00000000-0005-0000-0000-000096000000}"/>
    <cellStyle name="SAPBEXundefined 2" xfId="200" xr:uid="{ABB87298-20B4-4968-99E5-0F3047F40055}"/>
    <cellStyle name="Sheet Title" xfId="151" xr:uid="{00000000-0005-0000-0000-000097000000}"/>
    <cellStyle name="Tekst upozorenja 2" xfId="152" xr:uid="{00000000-0005-0000-0000-000098000000}"/>
    <cellStyle name="Total 2" xfId="153" xr:uid="{00000000-0005-0000-0000-000099000000}"/>
    <cellStyle name="Ukupni zbroj 2" xfId="154" xr:uid="{00000000-0005-0000-0000-00009A000000}"/>
    <cellStyle name="Unos 2" xfId="155" xr:uid="{00000000-0005-0000-0000-00009B000000}"/>
    <cellStyle name="Warning Text 2" xfId="156" xr:uid="{00000000-0005-0000-0000-00009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5.gif"/><Relationship Id="rId1" Type="http://schemas.openxmlformats.org/officeDocument/2006/relationships/image" Target="../media/image2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615950</xdr:colOff>
      <xdr:row>44</xdr:row>
      <xdr:rowOff>149225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88550" cy="549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1054100</xdr:colOff>
      <xdr:row>5</xdr:row>
      <xdr:rowOff>130175</xdr:rowOff>
    </xdr:to>
    <xdr:pic macro="[1]!DesignIconClicked">
      <xdr:nvPicPr>
        <xdr:cNvPr id="301944" name="BExVTD2LQW6EB0J2VW5DOCCET5U4" hidden="1">
          <a:extLst>
            <a:ext uri="{FF2B5EF4-FFF2-40B4-BE49-F238E27FC236}">
              <a16:creationId xmlns:a16="http://schemas.microsoft.com/office/drawing/2014/main" id="{00000000-0008-0000-0800-0000789B04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11226800" cy="70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</xdr:row>
      <xdr:rowOff>0</xdr:rowOff>
    </xdr:from>
    <xdr:to>
      <xdr:col>1</xdr:col>
      <xdr:colOff>139700</xdr:colOff>
      <xdr:row>3</xdr:row>
      <xdr:rowOff>127000</xdr:rowOff>
    </xdr:to>
    <xdr:pic macro="[1]!DesignIconClicked">
      <xdr:nvPicPr>
        <xdr:cNvPr id="2" name="BEx5AG1FCKMSPWV191GAP4CN0HQU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733425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98425</xdr:colOff>
      <xdr:row>4</xdr:row>
      <xdr:rowOff>0</xdr:rowOff>
    </xdr:from>
    <xdr:to>
      <xdr:col>1</xdr:col>
      <xdr:colOff>225425</xdr:colOff>
      <xdr:row>4</xdr:row>
      <xdr:rowOff>127000</xdr:rowOff>
    </xdr:to>
    <xdr:pic macro="[1]!DesignIconClicked">
      <xdr:nvPicPr>
        <xdr:cNvPr id="3" name="BExKW91OOO9X2SP6SJ89JD4HH44B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" y="876300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98425</xdr:colOff>
      <xdr:row>5</xdr:row>
      <xdr:rowOff>0</xdr:rowOff>
    </xdr:from>
    <xdr:to>
      <xdr:col>1</xdr:col>
      <xdr:colOff>225425</xdr:colOff>
      <xdr:row>5</xdr:row>
      <xdr:rowOff>127000</xdr:rowOff>
    </xdr:to>
    <xdr:pic macro="[1]!DesignIconClicked">
      <xdr:nvPicPr>
        <xdr:cNvPr id="4" name="BExY0O8Q26SK2NAJLLB6JSRWE5QU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" y="1019175"/>
          <a:ext cx="127000" cy="127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673100</xdr:colOff>
      <xdr:row>6</xdr:row>
      <xdr:rowOff>130175</xdr:rowOff>
    </xdr:to>
    <xdr:pic macro="[1]!DesignIconClicked">
      <xdr:nvPicPr>
        <xdr:cNvPr id="333087" name="BExQHW0TSA3K2AO4CIV2EO1T5SIE" hidden="1">
          <a:extLst>
            <a:ext uri="{FF2B5EF4-FFF2-40B4-BE49-F238E27FC236}">
              <a16:creationId xmlns:a16="http://schemas.microsoft.com/office/drawing/2014/main" id="{00000000-0008-0000-0900-00001F1505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1550" cy="98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</xdr:colOff>
      <xdr:row>1</xdr:row>
      <xdr:rowOff>9525</xdr:rowOff>
    </xdr:from>
    <xdr:to>
      <xdr:col>0</xdr:col>
      <xdr:colOff>76200</xdr:colOff>
      <xdr:row>1</xdr:row>
      <xdr:rowOff>60325</xdr:rowOff>
    </xdr:to>
    <xdr:pic macro="[1]!DesignIconClicked">
      <xdr:nvPicPr>
        <xdr:cNvPr id="2" name="BExOOFP8Y6SSTM795ZK1L87MQLEM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39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1</xdr:row>
      <xdr:rowOff>85725</xdr:rowOff>
    </xdr:from>
    <xdr:to>
      <xdr:col>0</xdr:col>
      <xdr:colOff>76200</xdr:colOff>
      <xdr:row>1</xdr:row>
      <xdr:rowOff>136525</xdr:rowOff>
    </xdr:to>
    <xdr:pic macro="[1]!DesignIconClicked">
      <xdr:nvPicPr>
        <xdr:cNvPr id="3" name="BExQ888006B3XKLAIL5VMDGJYEET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001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</xdr:row>
      <xdr:rowOff>9525</xdr:rowOff>
    </xdr:from>
    <xdr:to>
      <xdr:col>1</xdr:col>
      <xdr:colOff>82550</xdr:colOff>
      <xdr:row>1</xdr:row>
      <xdr:rowOff>60325</xdr:rowOff>
    </xdr:to>
    <xdr:pic macro="[1]!DesignIconClicked">
      <xdr:nvPicPr>
        <xdr:cNvPr id="4" name="BExO4HROWMD5XR4600ZA2NFP3U3Z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0" y="7239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1</xdr:row>
      <xdr:rowOff>85725</xdr:rowOff>
    </xdr:from>
    <xdr:to>
      <xdr:col>1</xdr:col>
      <xdr:colOff>82550</xdr:colOff>
      <xdr:row>1</xdr:row>
      <xdr:rowOff>136525</xdr:rowOff>
    </xdr:to>
    <xdr:pic macro="[1]!DesignIconClicked">
      <xdr:nvPicPr>
        <xdr:cNvPr id="5" name="BExGSCV2NOBWKOCAGVVT5EAJG6KE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0" y="8001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0</xdr:row>
      <xdr:rowOff>12700</xdr:rowOff>
    </xdr:from>
    <xdr:to>
      <xdr:col>2</xdr:col>
      <xdr:colOff>82550</xdr:colOff>
      <xdr:row>0</xdr:row>
      <xdr:rowOff>63500</xdr:rowOff>
    </xdr:to>
    <xdr:pic macro="[1]!DesignIconClicked">
      <xdr:nvPicPr>
        <xdr:cNvPr id="6" name="BExB39T0KWPYUK22IBOEENXTNFOZ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31750</xdr:colOff>
      <xdr:row>0</xdr:row>
      <xdr:rowOff>88900</xdr:rowOff>
    </xdr:from>
    <xdr:to>
      <xdr:col>2</xdr:col>
      <xdr:colOff>82550</xdr:colOff>
      <xdr:row>0</xdr:row>
      <xdr:rowOff>139700</xdr:rowOff>
    </xdr:to>
    <xdr:pic macro="[1]!DesignIconClicked">
      <xdr:nvPicPr>
        <xdr:cNvPr id="7" name="BExEVX3FHCQLSKRQFNCEZVKQH2IC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0</xdr:row>
      <xdr:rowOff>12700</xdr:rowOff>
    </xdr:from>
    <xdr:to>
      <xdr:col>3</xdr:col>
      <xdr:colOff>69850</xdr:colOff>
      <xdr:row>0</xdr:row>
      <xdr:rowOff>63500</xdr:rowOff>
    </xdr:to>
    <xdr:pic macro="[1]!DesignIconClicked">
      <xdr:nvPicPr>
        <xdr:cNvPr id="8" name="BEx3JYPJIEVBCTC1BL6092ND9FON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19050</xdr:colOff>
      <xdr:row>0</xdr:row>
      <xdr:rowOff>88900</xdr:rowOff>
    </xdr:from>
    <xdr:to>
      <xdr:col>3</xdr:col>
      <xdr:colOff>69850</xdr:colOff>
      <xdr:row>0</xdr:row>
      <xdr:rowOff>139700</xdr:rowOff>
    </xdr:to>
    <xdr:pic macro="[1]!DesignIconClicked">
      <xdr:nvPicPr>
        <xdr:cNvPr id="9" name="BExKJF2633K7G8OKJIFQKACQD48P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0</xdr:row>
      <xdr:rowOff>12700</xdr:rowOff>
    </xdr:from>
    <xdr:to>
      <xdr:col>4</xdr:col>
      <xdr:colOff>76200</xdr:colOff>
      <xdr:row>0</xdr:row>
      <xdr:rowOff>63500</xdr:rowOff>
    </xdr:to>
    <xdr:pic macro="[1]!DesignIconClicked">
      <xdr:nvPicPr>
        <xdr:cNvPr id="10" name="BExOMKVAO8B61Y2KF6FFCARJCTT8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4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25400</xdr:colOff>
      <xdr:row>0</xdr:row>
      <xdr:rowOff>88900</xdr:rowOff>
    </xdr:from>
    <xdr:to>
      <xdr:col>4</xdr:col>
      <xdr:colOff>76200</xdr:colOff>
      <xdr:row>0</xdr:row>
      <xdr:rowOff>139700</xdr:rowOff>
    </xdr:to>
    <xdr:pic macro="[1]!DesignIconClicked">
      <xdr:nvPicPr>
        <xdr:cNvPr id="11" name="BEx7AXGGEIZDUB9JIOCVSII3ZRDL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4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12700</xdr:rowOff>
    </xdr:from>
    <xdr:to>
      <xdr:col>5</xdr:col>
      <xdr:colOff>82550</xdr:colOff>
      <xdr:row>0</xdr:row>
      <xdr:rowOff>63500</xdr:rowOff>
    </xdr:to>
    <xdr:pic macro="[1]!DesignIconClicked">
      <xdr:nvPicPr>
        <xdr:cNvPr id="12" name="BExU153QGW8H5YHFMKS3DW4DPATS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88900</xdr:rowOff>
    </xdr:from>
    <xdr:to>
      <xdr:col>5</xdr:col>
      <xdr:colOff>82550</xdr:colOff>
      <xdr:row>0</xdr:row>
      <xdr:rowOff>139700</xdr:rowOff>
    </xdr:to>
    <xdr:pic macro="[1]!DesignIconClicked">
      <xdr:nvPicPr>
        <xdr:cNvPr id="13" name="BEx5KSEZGNWKBUQ1NIN9DY4LM9VH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12700</xdr:rowOff>
    </xdr:from>
    <xdr:to>
      <xdr:col>6</xdr:col>
      <xdr:colOff>69850</xdr:colOff>
      <xdr:row>0</xdr:row>
      <xdr:rowOff>63500</xdr:rowOff>
    </xdr:to>
    <xdr:pic macro="[1]!DesignIconClicked">
      <xdr:nvPicPr>
        <xdr:cNvPr id="14" name="BExW02BTWNB3DX8C4Q7U5FCQHY46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19050</xdr:colOff>
      <xdr:row>0</xdr:row>
      <xdr:rowOff>88900</xdr:rowOff>
    </xdr:from>
    <xdr:to>
      <xdr:col>6</xdr:col>
      <xdr:colOff>69850</xdr:colOff>
      <xdr:row>0</xdr:row>
      <xdr:rowOff>139700</xdr:rowOff>
    </xdr:to>
    <xdr:pic macro="[1]!DesignIconClicked">
      <xdr:nvPicPr>
        <xdr:cNvPr id="15" name="BExZOXEMLQ1LQCNLRB9G4JWGZH08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</xdr:colOff>
      <xdr:row>0</xdr:row>
      <xdr:rowOff>12700</xdr:rowOff>
    </xdr:from>
    <xdr:to>
      <xdr:col>7</xdr:col>
      <xdr:colOff>82550</xdr:colOff>
      <xdr:row>0</xdr:row>
      <xdr:rowOff>63500</xdr:rowOff>
    </xdr:to>
    <xdr:pic macro="[1]!DesignIconClicked">
      <xdr:nvPicPr>
        <xdr:cNvPr id="16" name="BExGWBYWE47KDGWGQP0U2P727ATT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02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31750</xdr:colOff>
      <xdr:row>0</xdr:row>
      <xdr:rowOff>88900</xdr:rowOff>
    </xdr:from>
    <xdr:to>
      <xdr:col>7</xdr:col>
      <xdr:colOff>82550</xdr:colOff>
      <xdr:row>0</xdr:row>
      <xdr:rowOff>139700</xdr:rowOff>
    </xdr:to>
    <xdr:pic macro="[1]!DesignIconClicked">
      <xdr:nvPicPr>
        <xdr:cNvPr id="17" name="BExMKN5I9J02MCCJUO3AX9SE217U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0200" y="88900"/>
          <a:ext cx="50800" cy="50800"/>
        </a:xfrm>
        <a:prstGeom prst="rect">
          <a:avLst/>
        </a:prstGeom>
      </xdr:spPr>
    </xdr:pic>
    <xdr:clientData/>
  </xdr:twoCellAnchor>
  <xdr:twoCellAnchor>
    <xdr:from>
      <xdr:col>0</xdr:col>
      <xdr:colOff>98425</xdr:colOff>
      <xdr:row>2</xdr:row>
      <xdr:rowOff>0</xdr:rowOff>
    </xdr:from>
    <xdr:to>
      <xdr:col>0</xdr:col>
      <xdr:colOff>225425</xdr:colOff>
      <xdr:row>2</xdr:row>
      <xdr:rowOff>127000</xdr:rowOff>
    </xdr:to>
    <xdr:pic macro="[1]!DesignIconClicked">
      <xdr:nvPicPr>
        <xdr:cNvPr id="18" name="BEx1XF4V3TER4X54W35UJ026H4SC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8572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3</xdr:row>
      <xdr:rowOff>0</xdr:rowOff>
    </xdr:from>
    <xdr:to>
      <xdr:col>0</xdr:col>
      <xdr:colOff>311150</xdr:colOff>
      <xdr:row>3</xdr:row>
      <xdr:rowOff>127000</xdr:rowOff>
    </xdr:to>
    <xdr:pic macro="[1]!DesignIconClicked">
      <xdr:nvPicPr>
        <xdr:cNvPr id="19" name="BExIRDZFEJXFKE5BBCHW2AI0VDY4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10001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4</xdr:row>
      <xdr:rowOff>0</xdr:rowOff>
    </xdr:from>
    <xdr:to>
      <xdr:col>0</xdr:col>
      <xdr:colOff>396875</xdr:colOff>
      <xdr:row>4</xdr:row>
      <xdr:rowOff>127000</xdr:rowOff>
    </xdr:to>
    <xdr:pic macro="[1]!DesignIconClicked">
      <xdr:nvPicPr>
        <xdr:cNvPr id="20" name="BExKEKBYCNFU97RBS65I7RVFO9EN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114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5</xdr:row>
      <xdr:rowOff>0</xdr:rowOff>
    </xdr:from>
    <xdr:to>
      <xdr:col>0</xdr:col>
      <xdr:colOff>482600</xdr:colOff>
      <xdr:row>5</xdr:row>
      <xdr:rowOff>127000</xdr:rowOff>
    </xdr:to>
    <xdr:pic macro="[1]!DesignIconClicked">
      <xdr:nvPicPr>
        <xdr:cNvPr id="21" name="BExEXGUB3H60YRXNCAJGN1E7T8RH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12858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6</xdr:row>
      <xdr:rowOff>0</xdr:rowOff>
    </xdr:from>
    <xdr:to>
      <xdr:col>0</xdr:col>
      <xdr:colOff>482600</xdr:colOff>
      <xdr:row>6</xdr:row>
      <xdr:rowOff>127000</xdr:rowOff>
    </xdr:to>
    <xdr:pic macro="[1]!DesignIconClicked">
      <xdr:nvPicPr>
        <xdr:cNvPr id="22" name="BExOEDD1F145JKKRBC2Z8EYL4ENJ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1428750"/>
          <a:ext cx="127000" cy="12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539750</xdr:colOff>
      <xdr:row>7</xdr:row>
      <xdr:rowOff>130175</xdr:rowOff>
    </xdr:to>
    <xdr:pic macro="[1]!DesignIconClicked">
      <xdr:nvPicPr>
        <xdr:cNvPr id="331833" name="BExB2TMJEDEOK7P8F6238X4H0YQS" hidden="1">
          <a:extLst>
            <a:ext uri="{FF2B5EF4-FFF2-40B4-BE49-F238E27FC236}">
              <a16:creationId xmlns:a16="http://schemas.microsoft.com/office/drawing/2014/main" id="{00000000-0008-0000-0A00-0000391005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2025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2</xdr:row>
      <xdr:rowOff>0</xdr:rowOff>
    </xdr:from>
    <xdr:to>
      <xdr:col>0</xdr:col>
      <xdr:colOff>139700</xdr:colOff>
      <xdr:row>2</xdr:row>
      <xdr:rowOff>127000</xdr:rowOff>
    </xdr:to>
    <xdr:pic macro="[1]!DesignIconClicked">
      <xdr:nvPicPr>
        <xdr:cNvPr id="2" name="BEx3IO94FB0COTHYIV3GH854SUBL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572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98425</xdr:colOff>
      <xdr:row>3</xdr:row>
      <xdr:rowOff>0</xdr:rowOff>
    </xdr:from>
    <xdr:to>
      <xdr:col>0</xdr:col>
      <xdr:colOff>225425</xdr:colOff>
      <xdr:row>3</xdr:row>
      <xdr:rowOff>127000</xdr:rowOff>
    </xdr:to>
    <xdr:pic macro="[1]!DesignIconClicked">
      <xdr:nvPicPr>
        <xdr:cNvPr id="3" name="BExZPG4X4FG4ACDXG8W3ZOMX9P3F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10001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4</xdr:row>
      <xdr:rowOff>0</xdr:rowOff>
    </xdr:from>
    <xdr:to>
      <xdr:col>0</xdr:col>
      <xdr:colOff>311150</xdr:colOff>
      <xdr:row>4</xdr:row>
      <xdr:rowOff>127000</xdr:rowOff>
    </xdr:to>
    <xdr:pic macro="[1]!DesignIconClicked">
      <xdr:nvPicPr>
        <xdr:cNvPr id="4" name="BExH1ZWT4NLXY11RTZTFT4X8R5KT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1143000"/>
          <a:ext cx="127000" cy="127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7</xdr:col>
      <xdr:colOff>568325</xdr:colOff>
      <xdr:row>6</xdr:row>
      <xdr:rowOff>130176</xdr:rowOff>
    </xdr:to>
    <xdr:pic macro="[1]!DesignIconClicked">
      <xdr:nvPicPr>
        <xdr:cNvPr id="333891" name="BExXPVZBBFZB568F3K3WIUDXZVS7" hidden="1">
          <a:extLst>
            <a:ext uri="{FF2B5EF4-FFF2-40B4-BE49-F238E27FC236}">
              <a16:creationId xmlns:a16="http://schemas.microsoft.com/office/drawing/2014/main" id="{00000000-0008-0000-0B00-0000431805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016750" cy="98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2</xdr:row>
      <xdr:rowOff>0</xdr:rowOff>
    </xdr:from>
    <xdr:to>
      <xdr:col>0</xdr:col>
      <xdr:colOff>139700</xdr:colOff>
      <xdr:row>2</xdr:row>
      <xdr:rowOff>127000</xdr:rowOff>
    </xdr:to>
    <xdr:pic macro="[1]!DesignIconClicked">
      <xdr:nvPicPr>
        <xdr:cNvPr id="2" name="BExBCZUTS1FYZDCD4VZQU483EDWI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43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98425</xdr:colOff>
      <xdr:row>3</xdr:row>
      <xdr:rowOff>0</xdr:rowOff>
    </xdr:from>
    <xdr:to>
      <xdr:col>0</xdr:col>
      <xdr:colOff>225425</xdr:colOff>
      <xdr:row>3</xdr:row>
      <xdr:rowOff>127000</xdr:rowOff>
    </xdr:to>
    <xdr:pic macro="[1]!DesignIconClicked">
      <xdr:nvPicPr>
        <xdr:cNvPr id="3" name="BEx7HXSV3PA5F5K2PUFN3THQ4HQY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8572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4</xdr:row>
      <xdr:rowOff>0</xdr:rowOff>
    </xdr:from>
    <xdr:to>
      <xdr:col>0</xdr:col>
      <xdr:colOff>311150</xdr:colOff>
      <xdr:row>4</xdr:row>
      <xdr:rowOff>127000</xdr:rowOff>
    </xdr:to>
    <xdr:pic macro="[1]!DesignIconClicked">
      <xdr:nvPicPr>
        <xdr:cNvPr id="4" name="BEx9ISUYQRAYH43LWRWHTDCQ19KM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10001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5</xdr:row>
      <xdr:rowOff>0</xdr:rowOff>
    </xdr:from>
    <xdr:to>
      <xdr:col>0</xdr:col>
      <xdr:colOff>396875</xdr:colOff>
      <xdr:row>5</xdr:row>
      <xdr:rowOff>127000</xdr:rowOff>
    </xdr:to>
    <xdr:pic macro="[1]!DesignIconClicked">
      <xdr:nvPicPr>
        <xdr:cNvPr id="5" name="BExZSFKQBLMW3BUGSVGE0E07QAW7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114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6</xdr:row>
      <xdr:rowOff>0</xdr:rowOff>
    </xdr:from>
    <xdr:to>
      <xdr:col>0</xdr:col>
      <xdr:colOff>482600</xdr:colOff>
      <xdr:row>6</xdr:row>
      <xdr:rowOff>127000</xdr:rowOff>
    </xdr:to>
    <xdr:pic macro="[1]!DesignIconClicked">
      <xdr:nvPicPr>
        <xdr:cNvPr id="6" name="BExKL4Y60KYSMAFMNO0GPMJVGG07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1285875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  <sheetName val="BExAnalyzer.xla"/>
      <sheetName val="03 2025"/>
    </sheetNames>
    <definedNames>
      <definedName name="DesignIconClicked"/>
    </defined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workbookViewId="0"/>
  </sheetViews>
  <sheetFormatPr defaultRowHeight="11.25"/>
  <cols>
    <col min="3" max="4" width="9.33203125" customWidth="1"/>
    <col min="5" max="5" width="0" hidden="1" customWidth="1"/>
  </cols>
  <sheetData>
    <row r="1" spans="1:4">
      <c r="A1">
        <v>7</v>
      </c>
    </row>
    <row r="14" spans="1:4" ht="12.75">
      <c r="C14" s="1" t="s">
        <v>1</v>
      </c>
      <c r="D14" s="1"/>
    </row>
    <row r="15" spans="1:4">
      <c r="C15" s="3"/>
      <c r="D15" s="3"/>
    </row>
  </sheetData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H7"/>
  <sheetViews>
    <sheetView workbookViewId="0">
      <selection activeCell="C4" sqref="C4"/>
    </sheetView>
  </sheetViews>
  <sheetFormatPr defaultRowHeight="11.25"/>
  <cols>
    <col min="1" max="1" width="31" customWidth="1"/>
    <col min="3" max="3" width="16.6640625" bestFit="1" customWidth="1"/>
    <col min="4" max="5" width="16.33203125" bestFit="1" customWidth="1"/>
    <col min="6" max="6" width="16.6640625" bestFit="1" customWidth="1"/>
    <col min="7" max="7" width="10" bestFit="1" customWidth="1"/>
    <col min="8" max="8" width="12" bestFit="1" customWidth="1"/>
  </cols>
  <sheetData>
    <row r="1" spans="1:8" ht="56.25">
      <c r="A1" s="4" t="s">
        <v>5</v>
      </c>
      <c r="B1" s="4" t="s">
        <v>5</v>
      </c>
      <c r="C1" s="13" t="s">
        <v>59</v>
      </c>
      <c r="D1" s="13" t="s">
        <v>60</v>
      </c>
      <c r="E1" s="13" t="s">
        <v>61</v>
      </c>
      <c r="F1" s="13" t="s">
        <v>62</v>
      </c>
      <c r="G1" s="13" t="s">
        <v>42</v>
      </c>
      <c r="H1" s="13" t="s">
        <v>43</v>
      </c>
    </row>
    <row r="2" spans="1:8">
      <c r="A2" s="26" t="s">
        <v>32</v>
      </c>
      <c r="B2" s="4" t="s">
        <v>5</v>
      </c>
      <c r="C2" s="5" t="s">
        <v>6</v>
      </c>
      <c r="D2" s="5" t="s">
        <v>6</v>
      </c>
      <c r="E2" s="5" t="s">
        <v>6</v>
      </c>
      <c r="F2" s="5" t="s">
        <v>6</v>
      </c>
      <c r="G2" s="5" t="s">
        <v>5</v>
      </c>
      <c r="H2" s="5" t="s">
        <v>5</v>
      </c>
    </row>
    <row r="3" spans="1:8">
      <c r="A3" s="8" t="s">
        <v>33</v>
      </c>
      <c r="B3" s="9" t="s">
        <v>33</v>
      </c>
      <c r="C3" s="20">
        <v>637622947.05999994</v>
      </c>
      <c r="D3" s="7">
        <v>664278201</v>
      </c>
      <c r="E3" s="7">
        <v>700006231</v>
      </c>
      <c r="F3" s="20">
        <v>717282408.58000004</v>
      </c>
      <c r="G3" s="20">
        <v>112.493192393294</v>
      </c>
      <c r="H3" s="20">
        <v>102.468003399815</v>
      </c>
    </row>
    <row r="4" spans="1:8">
      <c r="A4" s="15" t="s">
        <v>34</v>
      </c>
      <c r="B4" s="17" t="s">
        <v>5</v>
      </c>
      <c r="C4" s="20">
        <v>637622947.05999994</v>
      </c>
      <c r="D4" s="7">
        <v>664278201</v>
      </c>
      <c r="E4" s="7">
        <v>700006231</v>
      </c>
      <c r="F4" s="20">
        <v>717282408.58000004</v>
      </c>
      <c r="G4" s="20">
        <v>112.493192393294</v>
      </c>
      <c r="H4" s="20">
        <v>102.468003399815</v>
      </c>
    </row>
    <row r="5" spans="1:8">
      <c r="A5" s="14" t="s">
        <v>35</v>
      </c>
      <c r="B5" s="21" t="s">
        <v>35</v>
      </c>
      <c r="C5" s="20">
        <v>637622947.05999994</v>
      </c>
      <c r="D5" s="7">
        <v>664278201</v>
      </c>
      <c r="E5" s="7">
        <v>700006231</v>
      </c>
      <c r="F5" s="20">
        <v>717282408.58000004</v>
      </c>
      <c r="G5" s="20">
        <v>112.493192393294</v>
      </c>
      <c r="H5" s="20">
        <v>102.468003399815</v>
      </c>
    </row>
    <row r="6" spans="1:8">
      <c r="A6" s="12" t="s">
        <v>36</v>
      </c>
      <c r="B6" s="16" t="s">
        <v>37</v>
      </c>
      <c r="C6" s="20">
        <v>557548731.03999996</v>
      </c>
      <c r="D6" s="7">
        <v>593212114</v>
      </c>
      <c r="E6" s="7">
        <v>624164221</v>
      </c>
      <c r="F6" s="20">
        <v>649539301.38</v>
      </c>
      <c r="G6" s="20">
        <v>116.49910854759</v>
      </c>
      <c r="H6" s="20">
        <v>104.065449368332</v>
      </c>
    </row>
    <row r="7" spans="1:8">
      <c r="A7" s="12" t="s">
        <v>38</v>
      </c>
      <c r="B7" s="16" t="s">
        <v>39</v>
      </c>
      <c r="C7" s="20">
        <v>80074216.019999996</v>
      </c>
      <c r="D7" s="7">
        <v>71066087</v>
      </c>
      <c r="E7" s="7">
        <v>75842010</v>
      </c>
      <c r="F7" s="20">
        <v>67743107.200000003</v>
      </c>
      <c r="G7" s="20">
        <v>84.600400187595895</v>
      </c>
      <c r="H7" s="20">
        <v>89.321350001140502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G8"/>
  <sheetViews>
    <sheetView workbookViewId="0">
      <selection activeCell="B2" sqref="B2"/>
    </sheetView>
  </sheetViews>
  <sheetFormatPr defaultRowHeight="11.25"/>
  <cols>
    <col min="1" max="1" width="40.5" customWidth="1"/>
    <col min="2" max="2" width="16.33203125" bestFit="1" customWidth="1"/>
    <col min="3" max="4" width="17.83203125" bestFit="1" customWidth="1"/>
    <col min="5" max="5" width="16.33203125" bestFit="1" customWidth="1"/>
    <col min="6" max="7" width="9.6640625" bestFit="1" customWidth="1"/>
  </cols>
  <sheetData>
    <row r="1" spans="1:7" ht="56.25">
      <c r="A1" s="4" t="s">
        <v>5</v>
      </c>
      <c r="B1" s="13" t="s">
        <v>63</v>
      </c>
      <c r="C1" s="13" t="s">
        <v>64</v>
      </c>
      <c r="D1" s="13" t="s">
        <v>65</v>
      </c>
      <c r="E1" s="13" t="s">
        <v>66</v>
      </c>
      <c r="F1" s="13" t="s">
        <v>40</v>
      </c>
      <c r="G1" s="13" t="s">
        <v>41</v>
      </c>
    </row>
    <row r="2" spans="1:7">
      <c r="A2" s="4" t="s">
        <v>5</v>
      </c>
      <c r="B2" s="5" t="s">
        <v>6</v>
      </c>
      <c r="C2" s="5" t="s">
        <v>6</v>
      </c>
      <c r="D2" s="5" t="s">
        <v>6</v>
      </c>
      <c r="E2" s="5" t="s">
        <v>6</v>
      </c>
      <c r="F2" s="5" t="s">
        <v>5</v>
      </c>
      <c r="G2" s="5" t="s">
        <v>5</v>
      </c>
    </row>
    <row r="3" spans="1:7">
      <c r="A3" s="8" t="s">
        <v>7</v>
      </c>
      <c r="B3" s="20">
        <v>99670760.900000006</v>
      </c>
      <c r="C3" s="7">
        <v>63616679</v>
      </c>
      <c r="D3" s="7">
        <v>99344709</v>
      </c>
      <c r="E3" s="20">
        <v>94691110.469999999</v>
      </c>
      <c r="F3" s="20">
        <v>95.003900456829001</v>
      </c>
      <c r="G3" s="20">
        <v>95.315705711111406</v>
      </c>
    </row>
    <row r="4" spans="1:7">
      <c r="A4" s="15" t="s">
        <v>27</v>
      </c>
      <c r="B4" s="20">
        <v>99670760.900000006</v>
      </c>
      <c r="C4" s="7">
        <v>63616679</v>
      </c>
      <c r="D4" s="7">
        <v>99344709</v>
      </c>
      <c r="E4" s="20">
        <v>94691110.469999999</v>
      </c>
      <c r="F4" s="20">
        <v>95.003900456829001</v>
      </c>
      <c r="G4" s="20">
        <v>95.315705711111406</v>
      </c>
    </row>
    <row r="5" spans="1:7">
      <c r="A5" s="14" t="s">
        <v>28</v>
      </c>
      <c r="B5" s="20">
        <v>99670760.900000006</v>
      </c>
      <c r="C5" s="6"/>
      <c r="D5" s="6"/>
      <c r="E5" s="20">
        <v>94691110.469999999</v>
      </c>
      <c r="F5" s="20">
        <v>95.003900456829001</v>
      </c>
      <c r="G5" s="6"/>
    </row>
    <row r="6" spans="1:7">
      <c r="A6" s="12" t="s">
        <v>29</v>
      </c>
      <c r="B6" s="20">
        <v>36286865.659999996</v>
      </c>
      <c r="C6" s="6"/>
      <c r="D6" s="6"/>
      <c r="E6" s="20">
        <v>39290780.719999999</v>
      </c>
      <c r="F6" s="20">
        <v>108.278243395685</v>
      </c>
      <c r="G6" s="6"/>
    </row>
    <row r="7" spans="1:7">
      <c r="A7" s="12" t="s">
        <v>30</v>
      </c>
      <c r="B7" s="20">
        <v>63383895.240000002</v>
      </c>
      <c r="C7" s="6"/>
      <c r="D7" s="6"/>
      <c r="E7" s="20">
        <v>55400329.75</v>
      </c>
      <c r="F7" s="20">
        <v>87.404425903818904</v>
      </c>
      <c r="G7" s="6"/>
    </row>
    <row r="8" spans="1:7">
      <c r="A8" s="12" t="s">
        <v>31</v>
      </c>
      <c r="B8" s="6"/>
      <c r="C8" s="6"/>
      <c r="D8" s="6"/>
      <c r="E8" s="6"/>
      <c r="F8" s="6"/>
      <c r="G8" s="6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H7"/>
  <sheetViews>
    <sheetView workbookViewId="0">
      <selection activeCell="B2" sqref="B2"/>
    </sheetView>
  </sheetViews>
  <sheetFormatPr defaultRowHeight="11.25"/>
  <cols>
    <col min="1" max="1" width="28.6640625" customWidth="1"/>
    <col min="3" max="3" width="16.33203125" bestFit="1" customWidth="1"/>
    <col min="4" max="5" width="16" bestFit="1" customWidth="1"/>
    <col min="6" max="6" width="16.33203125" bestFit="1" customWidth="1"/>
    <col min="7" max="8" width="10.1640625" bestFit="1" customWidth="1"/>
  </cols>
  <sheetData>
    <row r="1" spans="1:8" ht="45">
      <c r="A1" s="4" t="s">
        <v>5</v>
      </c>
      <c r="B1" s="4" t="s">
        <v>5</v>
      </c>
      <c r="C1" s="13" t="s">
        <v>44</v>
      </c>
      <c r="D1" s="13" t="s">
        <v>45</v>
      </c>
      <c r="E1" s="13" t="s">
        <v>46</v>
      </c>
      <c r="F1" s="13" t="s">
        <v>47</v>
      </c>
      <c r="G1" s="13" t="s">
        <v>40</v>
      </c>
      <c r="H1" s="13" t="s">
        <v>41</v>
      </c>
    </row>
    <row r="2" spans="1:8">
      <c r="A2" s="4" t="s">
        <v>48</v>
      </c>
      <c r="B2" s="4" t="s">
        <v>5</v>
      </c>
      <c r="C2" s="5" t="s">
        <v>6</v>
      </c>
      <c r="D2" s="5" t="s">
        <v>6</v>
      </c>
      <c r="E2" s="5" t="s">
        <v>6</v>
      </c>
      <c r="F2" s="5" t="s">
        <v>5</v>
      </c>
      <c r="G2" s="5" t="s">
        <v>5</v>
      </c>
      <c r="H2" s="5" t="s">
        <v>5</v>
      </c>
    </row>
    <row r="3" spans="1:8">
      <c r="A3" s="8" t="s">
        <v>49</v>
      </c>
      <c r="B3" s="8" t="s">
        <v>5</v>
      </c>
      <c r="C3" s="28">
        <v>290207.03999999998</v>
      </c>
      <c r="D3" s="29">
        <v>240000</v>
      </c>
      <c r="E3" s="29">
        <v>240000</v>
      </c>
      <c r="F3" s="30"/>
      <c r="G3" s="30"/>
      <c r="H3" s="30"/>
    </row>
    <row r="4" spans="1:8">
      <c r="A4" s="15" t="s">
        <v>33</v>
      </c>
      <c r="B4" s="17" t="s">
        <v>33</v>
      </c>
      <c r="C4" s="20">
        <v>290207.03999999998</v>
      </c>
      <c r="D4" s="7">
        <v>240000</v>
      </c>
      <c r="E4" s="7">
        <v>240000</v>
      </c>
      <c r="F4" s="6"/>
      <c r="G4" s="6"/>
      <c r="H4" s="6"/>
    </row>
    <row r="5" spans="1:8">
      <c r="A5" s="14" t="s">
        <v>34</v>
      </c>
      <c r="B5" s="21" t="s">
        <v>5</v>
      </c>
      <c r="C5" s="20">
        <v>290207.03999999998</v>
      </c>
      <c r="D5" s="7">
        <v>240000</v>
      </c>
      <c r="E5" s="7">
        <v>240000</v>
      </c>
      <c r="F5" s="6"/>
      <c r="G5" s="6"/>
      <c r="H5" s="6"/>
    </row>
    <row r="6" spans="1:8">
      <c r="A6" s="12" t="s">
        <v>49</v>
      </c>
      <c r="B6" s="16" t="s">
        <v>5</v>
      </c>
      <c r="C6" s="20">
        <v>290207.03999999998</v>
      </c>
      <c r="D6" s="7">
        <v>240000</v>
      </c>
      <c r="E6" s="7">
        <v>240000</v>
      </c>
      <c r="F6" s="6"/>
      <c r="G6" s="6"/>
      <c r="H6" s="6"/>
    </row>
    <row r="7" spans="1:8">
      <c r="A7" s="31" t="s">
        <v>50</v>
      </c>
      <c r="B7" s="16" t="s">
        <v>51</v>
      </c>
      <c r="C7" s="20">
        <v>290207.03999999998</v>
      </c>
      <c r="D7" s="7">
        <v>240000</v>
      </c>
      <c r="E7" s="7">
        <v>240000</v>
      </c>
      <c r="F7" s="6"/>
      <c r="G7" s="6"/>
      <c r="H7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35"/>
  <sheetViews>
    <sheetView tabSelected="1" workbookViewId="0">
      <selection activeCell="B5" sqref="B5:L5"/>
    </sheetView>
  </sheetViews>
  <sheetFormatPr defaultRowHeight="11.25"/>
  <cols>
    <col min="1" max="5" width="9.33203125" style="23"/>
    <col min="6" max="6" width="15.83203125" style="23" customWidth="1"/>
    <col min="7" max="7" width="27.83203125" style="25" customWidth="1"/>
    <col min="8" max="8" width="24.83203125" style="19" customWidth="1"/>
    <col min="9" max="9" width="23.83203125" style="19" customWidth="1"/>
    <col min="10" max="10" width="27.6640625" style="25" customWidth="1"/>
    <col min="11" max="12" width="14.1640625" style="25" customWidth="1"/>
    <col min="13" max="13" width="11.83203125" style="23" bestFit="1" customWidth="1"/>
    <col min="14" max="16384" width="9.33203125" style="23"/>
  </cols>
  <sheetData>
    <row r="1" spans="2:12" ht="15.75">
      <c r="B1" s="193" t="s">
        <v>8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2:12" ht="9" customHeight="1">
      <c r="B2" s="134"/>
      <c r="C2" s="134"/>
      <c r="D2" s="134"/>
      <c r="E2" s="134"/>
      <c r="F2" s="134"/>
      <c r="G2" s="135"/>
      <c r="H2" s="136"/>
      <c r="I2" s="136"/>
      <c r="J2" s="135"/>
      <c r="K2" s="135"/>
      <c r="L2" s="135"/>
    </row>
    <row r="3" spans="2:12" ht="15.75">
      <c r="B3" s="193" t="s">
        <v>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2:12" ht="9" customHeight="1">
      <c r="B4" s="134"/>
      <c r="C4" s="134"/>
      <c r="D4" s="134"/>
      <c r="E4" s="134"/>
      <c r="F4" s="134"/>
      <c r="G4" s="135"/>
      <c r="H4" s="136"/>
      <c r="I4" s="136"/>
      <c r="J4" s="135"/>
      <c r="K4" s="135"/>
      <c r="L4" s="135"/>
    </row>
    <row r="5" spans="2:12" ht="15.75">
      <c r="B5" s="193" t="s">
        <v>9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</row>
    <row r="6" spans="2:12" ht="15.75">
      <c r="B6" s="24"/>
      <c r="C6" s="24"/>
      <c r="D6" s="24"/>
      <c r="E6" s="24"/>
      <c r="F6" s="24"/>
      <c r="G6" s="11"/>
      <c r="H6" s="22"/>
      <c r="I6" s="22"/>
      <c r="J6" s="11"/>
      <c r="K6" s="11"/>
      <c r="L6" s="11"/>
    </row>
    <row r="7" spans="2:12" ht="12.75">
      <c r="B7" s="188" t="s">
        <v>10</v>
      </c>
      <c r="C7" s="188"/>
      <c r="D7" s="188"/>
      <c r="E7" s="188"/>
      <c r="F7" s="188"/>
      <c r="G7" s="155"/>
      <c r="H7" s="156"/>
      <c r="I7" s="156"/>
      <c r="J7" s="157"/>
      <c r="K7" s="137"/>
      <c r="L7" s="137"/>
    </row>
    <row r="8" spans="2:12" ht="51" customHeight="1">
      <c r="B8" s="189" t="s">
        <v>11</v>
      </c>
      <c r="C8" s="189"/>
      <c r="D8" s="189"/>
      <c r="E8" s="189"/>
      <c r="F8" s="189"/>
      <c r="G8" s="138" t="str">
        <f>UPPER(FP0002PRR!C1)</f>
        <v xml:space="preserve">
OSTVARENJE/IZVRŠENJE 
01.2024. - 12.2024.</v>
      </c>
      <c r="H8" s="138" t="str">
        <f>UPPER(FP0002PRR!D1)</f>
        <v xml:space="preserve">
IZVORNI PLAN ILI REBALANS 
2025.</v>
      </c>
      <c r="I8" s="138" t="str">
        <f>UPPER(FP0002PRR!E1)</f>
        <v xml:space="preserve">
TEKUĆI PLAN 
2025.</v>
      </c>
      <c r="J8" s="138" t="str">
        <f>UPPER(FP0002PRR!F1)</f>
        <v xml:space="preserve">
OSTVARENJE/IZVRŠENJE 
01.2025. - 12.2025.</v>
      </c>
      <c r="K8" s="138" t="str">
        <f>UPPER(FP0002PRR!G1)</f>
        <v xml:space="preserve">
INDEKS
(5)/(2)</v>
      </c>
      <c r="L8" s="138" t="str">
        <f>UPPER(FP0002PRR!H1)</f>
        <v xml:space="preserve">
INDEKS
(5)/(4)</v>
      </c>
    </row>
    <row r="9" spans="2:12">
      <c r="B9" s="178">
        <v>1</v>
      </c>
      <c r="C9" s="178"/>
      <c r="D9" s="178"/>
      <c r="E9" s="178"/>
      <c r="F9" s="179"/>
      <c r="G9" s="139">
        <v>2</v>
      </c>
      <c r="H9" s="139">
        <v>3</v>
      </c>
      <c r="I9" s="139">
        <v>4</v>
      </c>
      <c r="J9" s="139">
        <v>5</v>
      </c>
      <c r="K9" s="140" t="s">
        <v>12</v>
      </c>
      <c r="L9" s="140" t="s">
        <v>13</v>
      </c>
    </row>
    <row r="10" spans="2:12" ht="18" customHeight="1">
      <c r="B10" s="172" t="s">
        <v>14</v>
      </c>
      <c r="C10" s="180"/>
      <c r="D10" s="180"/>
      <c r="E10" s="180"/>
      <c r="F10" s="181"/>
      <c r="G10" s="141">
        <v>633545261.51999998</v>
      </c>
      <c r="H10" s="142">
        <v>658970315</v>
      </c>
      <c r="I10" s="142">
        <v>694698345</v>
      </c>
      <c r="J10" s="141">
        <v>715885056.79000008</v>
      </c>
      <c r="K10" s="143">
        <f>J10/G10*100</f>
        <v>112.99667131476143</v>
      </c>
      <c r="L10" s="143">
        <f>J10/I10*100</f>
        <v>103.04977145008169</v>
      </c>
    </row>
    <row r="11" spans="2:12" ht="18" customHeight="1">
      <c r="B11" s="182" t="s">
        <v>15</v>
      </c>
      <c r="C11" s="181"/>
      <c r="D11" s="181"/>
      <c r="E11" s="181"/>
      <c r="F11" s="181"/>
      <c r="G11" s="141">
        <v>4526.95</v>
      </c>
      <c r="H11" s="142">
        <v>2000</v>
      </c>
      <c r="I11" s="142">
        <v>2000</v>
      </c>
      <c r="J11" s="141">
        <v>861.64</v>
      </c>
      <c r="K11" s="143">
        <f t="shared" ref="K11:K16" si="0">J11/G11*100</f>
        <v>19.033565645743824</v>
      </c>
      <c r="L11" s="143">
        <f t="shared" ref="L11:L16" si="1">J11/I11*100</f>
        <v>43.082000000000001</v>
      </c>
    </row>
    <row r="12" spans="2:12" ht="18" customHeight="1">
      <c r="B12" s="183" t="s">
        <v>16</v>
      </c>
      <c r="C12" s="184"/>
      <c r="D12" s="184"/>
      <c r="E12" s="184"/>
      <c r="F12" s="185"/>
      <c r="G12" s="144">
        <f>G10+G11</f>
        <v>633549788.47000003</v>
      </c>
      <c r="H12" s="145">
        <f>H10+H11</f>
        <v>658972315</v>
      </c>
      <c r="I12" s="145">
        <f>I10+I11</f>
        <v>694700345</v>
      </c>
      <c r="J12" s="144">
        <f>J10+J11</f>
        <v>715885918.43000007</v>
      </c>
      <c r="K12" s="146">
        <f t="shared" si="0"/>
        <v>112.99599991325684</v>
      </c>
      <c r="L12" s="146">
        <f t="shared" si="1"/>
        <v>103.04959880651852</v>
      </c>
    </row>
    <row r="13" spans="2:12" ht="18" customHeight="1">
      <c r="B13" s="186" t="s">
        <v>17</v>
      </c>
      <c r="C13" s="180"/>
      <c r="D13" s="180"/>
      <c r="E13" s="180"/>
      <c r="F13" s="180"/>
      <c r="G13" s="141">
        <v>557548731.03999996</v>
      </c>
      <c r="H13" s="142">
        <v>593212114</v>
      </c>
      <c r="I13" s="142">
        <v>624164221</v>
      </c>
      <c r="J13" s="141">
        <v>649539301.38</v>
      </c>
      <c r="K13" s="147">
        <f t="shared" si="0"/>
        <v>116.49910854758996</v>
      </c>
      <c r="L13" s="147">
        <f t="shared" si="1"/>
        <v>104.06544936833217</v>
      </c>
    </row>
    <row r="14" spans="2:12" ht="18" customHeight="1">
      <c r="B14" s="182" t="s">
        <v>18</v>
      </c>
      <c r="C14" s="181"/>
      <c r="D14" s="181"/>
      <c r="E14" s="181"/>
      <c r="F14" s="181"/>
      <c r="G14" s="141">
        <v>80074216.019999996</v>
      </c>
      <c r="H14" s="142">
        <v>71066087</v>
      </c>
      <c r="I14" s="142">
        <v>75842010</v>
      </c>
      <c r="J14" s="141">
        <v>67743107.200000003</v>
      </c>
      <c r="K14" s="147">
        <f t="shared" si="0"/>
        <v>84.600400187595866</v>
      </c>
      <c r="L14" s="147">
        <f t="shared" si="1"/>
        <v>89.32135000114053</v>
      </c>
    </row>
    <row r="15" spans="2:12" ht="18" customHeight="1">
      <c r="B15" s="148" t="s">
        <v>19</v>
      </c>
      <c r="C15" s="149"/>
      <c r="D15" s="149"/>
      <c r="E15" s="149"/>
      <c r="F15" s="149"/>
      <c r="G15" s="144">
        <f>G13+G14</f>
        <v>637622947.05999994</v>
      </c>
      <c r="H15" s="145">
        <f>H13+H14</f>
        <v>664278201</v>
      </c>
      <c r="I15" s="145">
        <f>I13+I14</f>
        <v>700006231</v>
      </c>
      <c r="J15" s="144">
        <f>J13+J14</f>
        <v>717282408.58000004</v>
      </c>
      <c r="K15" s="146">
        <f t="shared" si="0"/>
        <v>112.49319239329449</v>
      </c>
      <c r="L15" s="146">
        <f t="shared" si="1"/>
        <v>102.46800339981546</v>
      </c>
    </row>
    <row r="16" spans="2:12" ht="18" customHeight="1">
      <c r="B16" s="187" t="s">
        <v>3</v>
      </c>
      <c r="C16" s="184"/>
      <c r="D16" s="184"/>
      <c r="E16" s="184"/>
      <c r="F16" s="184"/>
      <c r="G16" s="150">
        <f>G12-G15</f>
        <v>-4073158.5899999142</v>
      </c>
      <c r="H16" s="151">
        <f>H12-H15</f>
        <v>-5305886</v>
      </c>
      <c r="I16" s="151">
        <f>I12-I15</f>
        <v>-5305886</v>
      </c>
      <c r="J16" s="150">
        <f>J12-J15</f>
        <v>-1396490.1499999762</v>
      </c>
      <c r="K16" s="146">
        <f t="shared" si="0"/>
        <v>34.285189715630629</v>
      </c>
      <c r="L16" s="146">
        <f t="shared" si="1"/>
        <v>26.319641055235188</v>
      </c>
    </row>
    <row r="17" spans="2:12" ht="15" customHeight="1">
      <c r="B17" s="158"/>
      <c r="C17" s="159"/>
      <c r="D17" s="159"/>
      <c r="E17" s="159"/>
      <c r="F17" s="159"/>
      <c r="G17" s="160"/>
      <c r="H17" s="161"/>
      <c r="I17" s="161"/>
      <c r="J17" s="160"/>
      <c r="K17" s="152"/>
      <c r="L17" s="152"/>
    </row>
    <row r="18" spans="2:12" ht="13.5" customHeight="1">
      <c r="B18" s="188" t="s">
        <v>20</v>
      </c>
      <c r="C18" s="188"/>
      <c r="D18" s="188"/>
      <c r="E18" s="188"/>
      <c r="F18" s="188"/>
      <c r="G18" s="160"/>
      <c r="H18" s="161"/>
      <c r="I18" s="161"/>
      <c r="J18" s="160"/>
      <c r="K18" s="152"/>
      <c r="L18" s="152"/>
    </row>
    <row r="19" spans="2:12" ht="51" customHeight="1">
      <c r="B19" s="189" t="s">
        <v>11</v>
      </c>
      <c r="C19" s="189"/>
      <c r="D19" s="189"/>
      <c r="E19" s="189"/>
      <c r="F19" s="189"/>
      <c r="G19" s="138" t="str">
        <f t="shared" ref="G19:L19" si="2">G8</f>
        <v xml:space="preserve">
OSTVARENJE/IZVRŠENJE 
01.2024. - 12.2024.</v>
      </c>
      <c r="H19" s="138" t="str">
        <f t="shared" si="2"/>
        <v xml:space="preserve">
IZVORNI PLAN ILI REBALANS 
2025.</v>
      </c>
      <c r="I19" s="138" t="str">
        <f t="shared" si="2"/>
        <v xml:space="preserve">
TEKUĆI PLAN 
2025.</v>
      </c>
      <c r="J19" s="138" t="str">
        <f t="shared" si="2"/>
        <v xml:space="preserve">
OSTVARENJE/IZVRŠENJE 
01.2025. - 12.2025.</v>
      </c>
      <c r="K19" s="138" t="str">
        <f t="shared" si="2"/>
        <v xml:space="preserve">
INDEKS
(5)/(2)</v>
      </c>
      <c r="L19" s="138" t="str">
        <f t="shared" si="2"/>
        <v xml:space="preserve">
INDEKS
(5)/(4)</v>
      </c>
    </row>
    <row r="20" spans="2:12">
      <c r="B20" s="190">
        <v>1</v>
      </c>
      <c r="C20" s="191"/>
      <c r="D20" s="191"/>
      <c r="E20" s="191"/>
      <c r="F20" s="191"/>
      <c r="G20" s="139">
        <v>2</v>
      </c>
      <c r="H20" s="139">
        <v>3</v>
      </c>
      <c r="I20" s="139">
        <v>4</v>
      </c>
      <c r="J20" s="139">
        <v>5</v>
      </c>
      <c r="K20" s="140" t="s">
        <v>12</v>
      </c>
      <c r="L20" s="140" t="s">
        <v>13</v>
      </c>
    </row>
    <row r="21" spans="2:12" ht="25.5" customHeight="1">
      <c r="B21" s="172" t="s">
        <v>21</v>
      </c>
      <c r="C21" s="192"/>
      <c r="D21" s="192"/>
      <c r="E21" s="192"/>
      <c r="F21" s="192"/>
      <c r="G21" s="141">
        <v>0</v>
      </c>
      <c r="H21" s="142">
        <v>0</v>
      </c>
      <c r="I21" s="142">
        <v>0</v>
      </c>
      <c r="J21" s="141">
        <v>0</v>
      </c>
      <c r="K21" s="153"/>
      <c r="L21" s="153"/>
    </row>
    <row r="22" spans="2:12" ht="25.5" customHeight="1">
      <c r="B22" s="172" t="s">
        <v>22</v>
      </c>
      <c r="C22" s="173"/>
      <c r="D22" s="173"/>
      <c r="E22" s="173"/>
      <c r="F22" s="173"/>
      <c r="G22" s="141">
        <v>290207.03999999998</v>
      </c>
      <c r="H22" s="142">
        <v>240000</v>
      </c>
      <c r="I22" s="142">
        <v>240000</v>
      </c>
      <c r="J22" s="141">
        <v>0</v>
      </c>
      <c r="K22" s="153">
        <f t="shared" ref="K22:K26" si="3">J22/G22*100</f>
        <v>0</v>
      </c>
      <c r="L22" s="153">
        <f t="shared" ref="L22:L26" si="4">J22/I22*100</f>
        <v>0</v>
      </c>
    </row>
    <row r="23" spans="2:12" ht="18" customHeight="1">
      <c r="B23" s="174" t="s">
        <v>23</v>
      </c>
      <c r="C23" s="175"/>
      <c r="D23" s="175"/>
      <c r="E23" s="175"/>
      <c r="F23" s="176"/>
      <c r="G23" s="144">
        <f>G21-G22</f>
        <v>-290207.03999999998</v>
      </c>
      <c r="H23" s="145">
        <f>H21-H22</f>
        <v>-240000</v>
      </c>
      <c r="I23" s="145">
        <f>I21-I22</f>
        <v>-240000</v>
      </c>
      <c r="J23" s="144">
        <f>J21-J22</f>
        <v>0</v>
      </c>
      <c r="K23" s="154">
        <f t="shared" si="3"/>
        <v>0</v>
      </c>
      <c r="L23" s="154">
        <f t="shared" si="4"/>
        <v>0</v>
      </c>
    </row>
    <row r="24" spans="2:12" ht="18" customHeight="1">
      <c r="B24" s="172" t="s">
        <v>4</v>
      </c>
      <c r="C24" s="173"/>
      <c r="D24" s="173"/>
      <c r="E24" s="173"/>
      <c r="F24" s="173"/>
      <c r="G24" s="141">
        <v>13832826.42</v>
      </c>
      <c r="H24" s="142">
        <v>9458116</v>
      </c>
      <c r="I24" s="142">
        <v>9458116</v>
      </c>
      <c r="J24" s="142">
        <v>9398777.0299999993</v>
      </c>
      <c r="K24" s="153">
        <f t="shared" si="3"/>
        <v>67.945456298149651</v>
      </c>
      <c r="L24" s="153">
        <f t="shared" si="4"/>
        <v>99.37261321387895</v>
      </c>
    </row>
    <row r="25" spans="2:12" ht="18" customHeight="1">
      <c r="B25" s="172" t="s">
        <v>24</v>
      </c>
      <c r="C25" s="173"/>
      <c r="D25" s="173"/>
      <c r="E25" s="173"/>
      <c r="F25" s="173"/>
      <c r="G25" s="141">
        <v>-9469460.7899999991</v>
      </c>
      <c r="H25" s="142">
        <v>-3912230</v>
      </c>
      <c r="I25" s="142">
        <v>-3912230</v>
      </c>
      <c r="J25" s="142">
        <v>-8002286.8799999999</v>
      </c>
      <c r="K25" s="153">
        <f t="shared" si="3"/>
        <v>84.506257087527374</v>
      </c>
      <c r="L25" s="153">
        <f t="shared" si="4"/>
        <v>204.54540965127305</v>
      </c>
    </row>
    <row r="26" spans="2:12" ht="18" customHeight="1">
      <c r="B26" s="174" t="s">
        <v>25</v>
      </c>
      <c r="C26" s="175"/>
      <c r="D26" s="175"/>
      <c r="E26" s="175"/>
      <c r="F26" s="176"/>
      <c r="G26" s="144">
        <f>+G23+G24+G25</f>
        <v>4073158.5900000017</v>
      </c>
      <c r="H26" s="144">
        <f>+H23+H24+H25</f>
        <v>5305886</v>
      </c>
      <c r="I26" s="144">
        <f>+I23+I24+I25</f>
        <v>5305886</v>
      </c>
      <c r="J26" s="144">
        <f>+J23+J24+J25</f>
        <v>1396490.1499999994</v>
      </c>
      <c r="K26" s="154">
        <f t="shared" si="3"/>
        <v>34.285189715630466</v>
      </c>
      <c r="L26" s="154">
        <f t="shared" si="4"/>
        <v>26.319641055235625</v>
      </c>
    </row>
    <row r="27" spans="2:12" ht="18" customHeight="1">
      <c r="B27" s="177" t="s">
        <v>26</v>
      </c>
      <c r="C27" s="177"/>
      <c r="D27" s="177"/>
      <c r="E27" s="177"/>
      <c r="F27" s="177"/>
      <c r="G27" s="150">
        <f>+G16+G26</f>
        <v>8.754432201385498E-8</v>
      </c>
      <c r="H27" s="150">
        <f>+H16+H26</f>
        <v>0</v>
      </c>
      <c r="I27" s="150">
        <f>+I16+I26</f>
        <v>0</v>
      </c>
      <c r="J27" s="150">
        <f>+J16+J26</f>
        <v>2.3283064365386963E-8</v>
      </c>
      <c r="K27" s="146"/>
      <c r="L27" s="146"/>
    </row>
    <row r="29" spans="2:12" ht="15">
      <c r="B29" s="27"/>
      <c r="C29" s="27"/>
      <c r="D29" s="27"/>
      <c r="E29" s="27"/>
      <c r="F29" s="27"/>
      <c r="G29" s="10"/>
      <c r="H29" s="18"/>
      <c r="I29" s="18"/>
      <c r="J29" s="10"/>
      <c r="K29" s="10"/>
      <c r="L29" s="10"/>
    </row>
    <row r="30" spans="2:12" ht="12.75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</row>
    <row r="31" spans="2:12" ht="12.75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</row>
    <row r="32" spans="2:12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</row>
    <row r="33" spans="2:12" ht="44.25" customHeight="1"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</row>
    <row r="34" spans="2:12"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</row>
    <row r="35" spans="2:12" ht="20.25" customHeight="1"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</row>
  </sheetData>
  <mergeCells count="26">
    <mergeCell ref="B1:L1"/>
    <mergeCell ref="B3:L3"/>
    <mergeCell ref="B5:L5"/>
    <mergeCell ref="B7:F7"/>
    <mergeCell ref="B8:F8"/>
    <mergeCell ref="B9:F9"/>
    <mergeCell ref="B31:L31"/>
    <mergeCell ref="B10:F10"/>
    <mergeCell ref="B11:F11"/>
    <mergeCell ref="B12:F12"/>
    <mergeCell ref="B13:F13"/>
    <mergeCell ref="B14:F14"/>
    <mergeCell ref="B23:F23"/>
    <mergeCell ref="B16:F16"/>
    <mergeCell ref="B18:F18"/>
    <mergeCell ref="B19:F19"/>
    <mergeCell ref="B20:F20"/>
    <mergeCell ref="B21:F21"/>
    <mergeCell ref="B22:F22"/>
    <mergeCell ref="B32:L33"/>
    <mergeCell ref="B34:L35"/>
    <mergeCell ref="B24:F24"/>
    <mergeCell ref="B25:F25"/>
    <mergeCell ref="B26:F26"/>
    <mergeCell ref="B27:F27"/>
    <mergeCell ref="B30:L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32"/>
  <sheetViews>
    <sheetView workbookViewId="0">
      <selection activeCell="A6" sqref="A6:H6"/>
    </sheetView>
  </sheetViews>
  <sheetFormatPr defaultRowHeight="12.75"/>
  <cols>
    <col min="1" max="1" width="18.5" style="33" customWidth="1"/>
    <col min="2" max="2" width="67.1640625" style="64" customWidth="1"/>
    <col min="3" max="3" width="19.1640625" style="65" customWidth="1"/>
    <col min="4" max="5" width="20.5" style="66" bestFit="1" customWidth="1"/>
    <col min="6" max="6" width="19.1640625" style="65" bestFit="1" customWidth="1"/>
    <col min="7" max="8" width="12.83203125" style="65" customWidth="1"/>
    <col min="9" max="9" width="9.33203125" style="33"/>
    <col min="10" max="10" width="19.5" style="33" customWidth="1"/>
    <col min="11" max="16384" width="9.33203125" style="33"/>
  </cols>
  <sheetData>
    <row r="1" spans="1:14" ht="15" customHeight="1">
      <c r="A1" s="32"/>
      <c r="B1" s="32"/>
      <c r="C1" s="32"/>
      <c r="D1" s="32"/>
      <c r="E1" s="32"/>
      <c r="F1" s="32"/>
      <c r="G1" s="32"/>
      <c r="H1" s="32"/>
    </row>
    <row r="2" spans="1:14" ht="15.75">
      <c r="A2" s="194" t="s">
        <v>2</v>
      </c>
      <c r="B2" s="194"/>
      <c r="C2" s="194"/>
      <c r="D2" s="194"/>
      <c r="E2" s="194"/>
      <c r="F2" s="194"/>
      <c r="G2" s="194"/>
      <c r="H2" s="194"/>
    </row>
    <row r="3" spans="1:14" ht="10.5" customHeight="1">
      <c r="A3" s="123"/>
      <c r="B3" s="123"/>
      <c r="C3" s="123"/>
      <c r="D3" s="123"/>
      <c r="E3" s="123"/>
      <c r="F3" s="123"/>
      <c r="G3" s="123"/>
      <c r="H3" s="123"/>
    </row>
    <row r="4" spans="1:14" ht="15.75">
      <c r="A4" s="194" t="s">
        <v>67</v>
      </c>
      <c r="B4" s="194"/>
      <c r="C4" s="194"/>
      <c r="D4" s="194"/>
      <c r="E4" s="194"/>
      <c r="F4" s="194"/>
      <c r="G4" s="194"/>
      <c r="H4" s="194"/>
    </row>
    <row r="5" spans="1:14" ht="10.5" customHeight="1">
      <c r="A5" s="123"/>
      <c r="B5" s="123"/>
      <c r="C5" s="123"/>
      <c r="D5" s="123"/>
      <c r="E5" s="123"/>
      <c r="F5" s="123"/>
      <c r="G5" s="123"/>
      <c r="H5" s="123"/>
    </row>
    <row r="6" spans="1:14" ht="15.75">
      <c r="A6" s="194" t="s">
        <v>68</v>
      </c>
      <c r="B6" s="194"/>
      <c r="C6" s="194"/>
      <c r="D6" s="194"/>
      <c r="E6" s="194"/>
      <c r="F6" s="194"/>
      <c r="G6" s="194"/>
      <c r="H6" s="194"/>
    </row>
    <row r="7" spans="1:14" ht="18">
      <c r="A7" s="32"/>
      <c r="B7" s="32"/>
      <c r="C7" s="32"/>
      <c r="D7" s="32"/>
      <c r="E7" s="32"/>
      <c r="F7" s="32"/>
      <c r="G7" s="32"/>
      <c r="H7" s="32"/>
    </row>
    <row r="8" spans="1:14" s="36" customFormat="1" ht="57">
      <c r="A8" s="195" t="s">
        <v>11</v>
      </c>
      <c r="B8" s="195"/>
      <c r="C8" s="35" t="str">
        <f t="shared" ref="C8:H8" si="0">UPPER(C11)</f>
        <v>OSTVARENJE/IZVRŠENJE 
01.2024. - 12.2024.</v>
      </c>
      <c r="D8" s="35" t="str">
        <f t="shared" si="0"/>
        <v>IZVORNI PLAN ILI REBALANS 
2025.</v>
      </c>
      <c r="E8" s="35" t="str">
        <f t="shared" si="0"/>
        <v>TEKUĆI PLAN 
2025.</v>
      </c>
      <c r="F8" s="35" t="str">
        <f t="shared" si="0"/>
        <v>OSTVARENJE/IZVRŠENJE 
01.2025. - 12.2025.</v>
      </c>
      <c r="G8" s="35" t="str">
        <f t="shared" si="0"/>
        <v>INDEKS
(5)/(2)</v>
      </c>
      <c r="H8" s="35" t="str">
        <f t="shared" si="0"/>
        <v>INDEKS
(5)/(4)</v>
      </c>
    </row>
    <row r="9" spans="1:14" s="38" customFormat="1" ht="9.75" customHeight="1">
      <c r="A9" s="196">
        <v>1</v>
      </c>
      <c r="B9" s="196"/>
      <c r="C9" s="37">
        <v>2</v>
      </c>
      <c r="D9" s="37">
        <v>3</v>
      </c>
      <c r="E9" s="37">
        <v>4.3333333333333304</v>
      </c>
      <c r="F9" s="37">
        <v>5.0833333333333304</v>
      </c>
      <c r="G9" s="37">
        <v>6</v>
      </c>
      <c r="H9" s="37">
        <v>7</v>
      </c>
    </row>
    <row r="10" spans="1:14" s="38" customFormat="1">
      <c r="A10" s="103"/>
      <c r="B10" s="104" t="s">
        <v>69</v>
      </c>
      <c r="C10" s="105">
        <f>+C14+C47</f>
        <v>633549788.47000015</v>
      </c>
      <c r="D10" s="105">
        <f t="shared" ref="D10:E10" si="1">+D14+D47</f>
        <v>658972315</v>
      </c>
      <c r="E10" s="105">
        <f t="shared" si="1"/>
        <v>694700345</v>
      </c>
      <c r="F10" s="105">
        <f>+F14+F47</f>
        <v>715885918.42999995</v>
      </c>
      <c r="G10" s="105">
        <f>+F10/C10*100</f>
        <v>112.9959999132568</v>
      </c>
      <c r="H10" s="105">
        <f>+F10/E10*100</f>
        <v>103.04959880651852</v>
      </c>
    </row>
    <row r="11" spans="1:14" ht="38.25" hidden="1">
      <c r="A11" s="128" t="s">
        <v>5</v>
      </c>
      <c r="B11" s="128" t="s">
        <v>5</v>
      </c>
      <c r="C11" s="129" t="s">
        <v>44</v>
      </c>
      <c r="D11" s="129" t="s">
        <v>52</v>
      </c>
      <c r="E11" s="129" t="s">
        <v>46</v>
      </c>
      <c r="F11" s="129" t="s">
        <v>47</v>
      </c>
      <c r="G11" s="129" t="s">
        <v>40</v>
      </c>
      <c r="H11" s="129" t="s">
        <v>41</v>
      </c>
      <c r="I11" s="45"/>
    </row>
    <row r="12" spans="1:14" hidden="1">
      <c r="A12" s="128" t="s">
        <v>53</v>
      </c>
      <c r="B12" s="128" t="s">
        <v>5</v>
      </c>
      <c r="C12" s="130" t="s">
        <v>6</v>
      </c>
      <c r="D12" s="130" t="s">
        <v>6</v>
      </c>
      <c r="E12" s="130" t="s">
        <v>6</v>
      </c>
      <c r="F12" s="130" t="s">
        <v>6</v>
      </c>
      <c r="G12" s="130" t="s">
        <v>5</v>
      </c>
      <c r="H12" s="130" t="s">
        <v>5</v>
      </c>
      <c r="I12" s="45"/>
    </row>
    <row r="13" spans="1:14" hidden="1">
      <c r="A13" s="131" t="s">
        <v>54</v>
      </c>
      <c r="B13" s="131" t="s">
        <v>5</v>
      </c>
      <c r="C13" s="132">
        <v>533879027.56999999</v>
      </c>
      <c r="D13" s="133">
        <v>595355636</v>
      </c>
      <c r="E13" s="133">
        <v>595355636</v>
      </c>
      <c r="F13" s="132">
        <v>621194807.96000004</v>
      </c>
      <c r="G13" s="132">
        <v>116.354974794089</v>
      </c>
      <c r="H13" s="132">
        <v>104.34012385162001</v>
      </c>
      <c r="I13" s="45"/>
    </row>
    <row r="14" spans="1:14">
      <c r="A14" s="50" t="s">
        <v>55</v>
      </c>
      <c r="B14" s="51" t="s">
        <v>56</v>
      </c>
      <c r="C14" s="52">
        <f>+C15+C24+C27+C30+C37+C44</f>
        <v>633545261.5200001</v>
      </c>
      <c r="D14" s="52">
        <f t="shared" ref="D14:E14" si="2">+D15+D24+D27+D30+D37+D44</f>
        <v>658970315</v>
      </c>
      <c r="E14" s="52">
        <f t="shared" si="2"/>
        <v>694698345</v>
      </c>
      <c r="F14" s="52">
        <f>+F15+F24+F27+F30+F37+F44</f>
        <v>715885056.78999996</v>
      </c>
      <c r="G14" s="52">
        <f>+F14/C14*100</f>
        <v>112.99667131476139</v>
      </c>
      <c r="H14" s="52">
        <f>+F14/E14*100</f>
        <v>103.04977145008169</v>
      </c>
      <c r="I14" s="54"/>
      <c r="J14" s="65"/>
      <c r="K14" s="65"/>
      <c r="L14" s="65"/>
      <c r="M14" s="65"/>
      <c r="N14" s="65"/>
    </row>
    <row r="15" spans="1:14">
      <c r="A15" s="55" t="s">
        <v>70</v>
      </c>
      <c r="B15" s="56" t="s">
        <v>71</v>
      </c>
      <c r="C15" s="57">
        <v>14101994.48</v>
      </c>
      <c r="D15" s="58">
        <v>1148636</v>
      </c>
      <c r="E15" s="58">
        <v>1148636</v>
      </c>
      <c r="F15" s="57">
        <v>19562356.780000001</v>
      </c>
      <c r="G15" s="57">
        <f>+F15/C15*100</f>
        <v>138.72049664849962</v>
      </c>
      <c r="H15" s="57">
        <f>+F15/E15*100</f>
        <v>1703.0945208055466</v>
      </c>
      <c r="I15" s="59"/>
    </row>
    <row r="16" spans="1:14">
      <c r="A16" s="60" t="s">
        <v>72</v>
      </c>
      <c r="B16" s="61" t="s">
        <v>73</v>
      </c>
      <c r="C16" s="57">
        <v>258700.48</v>
      </c>
      <c r="D16" s="62"/>
      <c r="E16" s="62"/>
      <c r="F16" s="57">
        <v>736849.53</v>
      </c>
      <c r="G16" s="57">
        <f t="shared" ref="G16:G46" si="3">+F16/C16*100</f>
        <v>284.82727592929092</v>
      </c>
      <c r="H16" s="57"/>
      <c r="I16" s="59"/>
    </row>
    <row r="17" spans="1:12">
      <c r="A17" s="63" t="s">
        <v>74</v>
      </c>
      <c r="B17" s="61" t="s">
        <v>75</v>
      </c>
      <c r="C17" s="57">
        <v>258700.48</v>
      </c>
      <c r="D17" s="62"/>
      <c r="E17" s="62"/>
      <c r="F17" s="57">
        <v>194608.53</v>
      </c>
      <c r="G17" s="57">
        <f t="shared" si="3"/>
        <v>75.225422851940593</v>
      </c>
      <c r="H17" s="57"/>
      <c r="I17" s="59"/>
    </row>
    <row r="18" spans="1:12">
      <c r="A18" s="63" t="s">
        <v>76</v>
      </c>
      <c r="B18" s="61" t="s">
        <v>77</v>
      </c>
      <c r="C18" s="62"/>
      <c r="D18" s="62"/>
      <c r="E18" s="62"/>
      <c r="F18" s="57">
        <v>542241</v>
      </c>
      <c r="G18" s="57"/>
      <c r="H18" s="57"/>
      <c r="I18" s="59"/>
    </row>
    <row r="19" spans="1:12">
      <c r="A19" s="60" t="s">
        <v>78</v>
      </c>
      <c r="B19" s="61" t="s">
        <v>79</v>
      </c>
      <c r="C19" s="57">
        <v>13448416.220000001</v>
      </c>
      <c r="D19" s="62"/>
      <c r="E19" s="62"/>
      <c r="F19" s="57">
        <v>18743137</v>
      </c>
      <c r="G19" s="57">
        <f t="shared" si="3"/>
        <v>139.37058976599698</v>
      </c>
      <c r="H19" s="57"/>
      <c r="I19" s="59"/>
    </row>
    <row r="20" spans="1:12">
      <c r="A20" s="63" t="s">
        <v>80</v>
      </c>
      <c r="B20" s="61" t="s">
        <v>81</v>
      </c>
      <c r="C20" s="57">
        <v>13448416.220000001</v>
      </c>
      <c r="D20" s="62"/>
      <c r="E20" s="62"/>
      <c r="F20" s="57">
        <v>18743137</v>
      </c>
      <c r="G20" s="57">
        <f t="shared" si="3"/>
        <v>139.37058976599698</v>
      </c>
      <c r="H20" s="57"/>
      <c r="I20" s="59"/>
    </row>
    <row r="21" spans="1:12">
      <c r="A21" s="60" t="s">
        <v>82</v>
      </c>
      <c r="B21" s="61" t="s">
        <v>83</v>
      </c>
      <c r="C21" s="57">
        <v>394877.78</v>
      </c>
      <c r="D21" s="62"/>
      <c r="E21" s="62"/>
      <c r="F21" s="57">
        <v>82370.25</v>
      </c>
      <c r="G21" s="57">
        <f t="shared" si="3"/>
        <v>20.859682203440265</v>
      </c>
      <c r="H21" s="57"/>
      <c r="I21" s="59"/>
    </row>
    <row r="22" spans="1:12" ht="25.5">
      <c r="A22" s="63" t="s">
        <v>84</v>
      </c>
      <c r="B22" s="61" t="s">
        <v>85</v>
      </c>
      <c r="C22" s="57">
        <v>394877.78</v>
      </c>
      <c r="D22" s="62"/>
      <c r="E22" s="62"/>
      <c r="F22" s="57">
        <v>82370.25</v>
      </c>
      <c r="G22" s="57">
        <f t="shared" si="3"/>
        <v>20.859682203440265</v>
      </c>
      <c r="H22" s="57"/>
      <c r="I22" s="59"/>
    </row>
    <row r="23" spans="1:12" ht="25.5">
      <c r="A23" s="63" t="s">
        <v>86</v>
      </c>
      <c r="B23" s="61" t="s">
        <v>87</v>
      </c>
      <c r="C23" s="57">
        <v>394877.78</v>
      </c>
      <c r="D23" s="62"/>
      <c r="E23" s="62"/>
      <c r="F23" s="62"/>
      <c r="G23" s="57">
        <f t="shared" si="3"/>
        <v>0</v>
      </c>
      <c r="H23" s="57"/>
      <c r="I23" s="59"/>
    </row>
    <row r="24" spans="1:12">
      <c r="A24" s="55" t="s">
        <v>88</v>
      </c>
      <c r="B24" s="56" t="s">
        <v>89</v>
      </c>
      <c r="C24" s="57">
        <v>12854.2</v>
      </c>
      <c r="D24" s="58">
        <v>14000</v>
      </c>
      <c r="E24" s="58">
        <v>14000</v>
      </c>
      <c r="F24" s="57">
        <v>10016</v>
      </c>
      <c r="G24" s="57">
        <f t="shared" si="3"/>
        <v>77.920057257550056</v>
      </c>
      <c r="H24" s="57">
        <f t="shared" ref="H24:H44" si="4">+F24/E24*100</f>
        <v>71.542857142857144</v>
      </c>
      <c r="I24" s="59"/>
    </row>
    <row r="25" spans="1:12">
      <c r="A25" s="60" t="s">
        <v>90</v>
      </c>
      <c r="B25" s="61" t="s">
        <v>91</v>
      </c>
      <c r="C25" s="57">
        <v>12854.2</v>
      </c>
      <c r="D25" s="62"/>
      <c r="E25" s="62"/>
      <c r="F25" s="57">
        <v>10016</v>
      </c>
      <c r="G25" s="57">
        <f t="shared" si="3"/>
        <v>77.920057257550056</v>
      </c>
      <c r="H25" s="57"/>
      <c r="I25" s="59"/>
    </row>
    <row r="26" spans="1:12">
      <c r="A26" s="63" t="s">
        <v>92</v>
      </c>
      <c r="B26" s="61" t="s">
        <v>93</v>
      </c>
      <c r="C26" s="57">
        <v>12854.2</v>
      </c>
      <c r="D26" s="62"/>
      <c r="E26" s="62"/>
      <c r="F26" s="57">
        <v>10016</v>
      </c>
      <c r="G26" s="57">
        <f t="shared" si="3"/>
        <v>77.920057257550056</v>
      </c>
      <c r="H26" s="57"/>
      <c r="I26" s="59"/>
    </row>
    <row r="27" spans="1:12" ht="25.5">
      <c r="A27" s="55" t="s">
        <v>94</v>
      </c>
      <c r="B27" s="56" t="s">
        <v>95</v>
      </c>
      <c r="C27" s="57">
        <v>27792785.09</v>
      </c>
      <c r="D27" s="58">
        <v>28840000</v>
      </c>
      <c r="E27" s="58">
        <v>28840000</v>
      </c>
      <c r="F27" s="166">
        <v>27379892.039999999</v>
      </c>
      <c r="G27" s="57">
        <f t="shared" si="3"/>
        <v>98.514387641746055</v>
      </c>
      <c r="H27" s="57">
        <f t="shared" si="4"/>
        <v>94.937212343966721</v>
      </c>
      <c r="I27" s="59"/>
      <c r="J27" s="162"/>
    </row>
    <row r="28" spans="1:12">
      <c r="A28" s="60" t="s">
        <v>96</v>
      </c>
      <c r="B28" s="61" t="s">
        <v>97</v>
      </c>
      <c r="C28" s="57">
        <v>27792785.09</v>
      </c>
      <c r="D28" s="62"/>
      <c r="E28" s="62"/>
      <c r="F28" s="57">
        <v>27379892.039999999</v>
      </c>
      <c r="G28" s="57">
        <f t="shared" si="3"/>
        <v>98.514387641746055</v>
      </c>
      <c r="H28" s="57"/>
      <c r="I28" s="59"/>
      <c r="J28" s="168"/>
      <c r="L28" s="167"/>
    </row>
    <row r="29" spans="1:12">
      <c r="A29" s="63" t="s">
        <v>98</v>
      </c>
      <c r="B29" s="61" t="s">
        <v>99</v>
      </c>
      <c r="C29" s="57">
        <v>27792785.09</v>
      </c>
      <c r="D29" s="62"/>
      <c r="E29" s="62"/>
      <c r="F29" s="57">
        <v>27379892.039999999</v>
      </c>
      <c r="G29" s="57">
        <f t="shared" si="3"/>
        <v>98.514387641746055</v>
      </c>
      <c r="H29" s="57"/>
      <c r="I29" s="59"/>
    </row>
    <row r="30" spans="1:12" ht="25.5">
      <c r="A30" s="55" t="s">
        <v>100</v>
      </c>
      <c r="B30" s="56" t="s">
        <v>101</v>
      </c>
      <c r="C30" s="57">
        <v>16321167.82</v>
      </c>
      <c r="D30" s="58">
        <v>15231000</v>
      </c>
      <c r="E30" s="58">
        <v>15231000</v>
      </c>
      <c r="F30" s="57">
        <v>16328456.74</v>
      </c>
      <c r="G30" s="57">
        <f t="shared" si="3"/>
        <v>100.04465930428745</v>
      </c>
      <c r="H30" s="57">
        <f t="shared" si="4"/>
        <v>107.20541487755236</v>
      </c>
      <c r="I30" s="59"/>
    </row>
    <row r="31" spans="1:12">
      <c r="A31" s="60" t="s">
        <v>102</v>
      </c>
      <c r="B31" s="61" t="s">
        <v>103</v>
      </c>
      <c r="C31" s="57">
        <v>15701093.460000001</v>
      </c>
      <c r="D31" s="62"/>
      <c r="E31" s="62"/>
      <c r="F31" s="57">
        <v>16107345.42</v>
      </c>
      <c r="G31" s="57">
        <f t="shared" si="3"/>
        <v>102.5874118960884</v>
      </c>
      <c r="H31" s="57"/>
      <c r="I31" s="59"/>
    </row>
    <row r="32" spans="1:12">
      <c r="A32" s="63" t="s">
        <v>104</v>
      </c>
      <c r="B32" s="61" t="s">
        <v>105</v>
      </c>
      <c r="C32" s="57">
        <v>2418.1</v>
      </c>
      <c r="D32" s="62"/>
      <c r="E32" s="62"/>
      <c r="F32" s="62"/>
      <c r="G32" s="57">
        <f t="shared" si="3"/>
        <v>0</v>
      </c>
      <c r="H32" s="57"/>
      <c r="I32" s="59"/>
    </row>
    <row r="33" spans="1:10">
      <c r="A33" s="63" t="s">
        <v>106</v>
      </c>
      <c r="B33" s="61" t="s">
        <v>107</v>
      </c>
      <c r="C33" s="57">
        <v>15698675.359999999</v>
      </c>
      <c r="D33" s="62"/>
      <c r="E33" s="62"/>
      <c r="F33" s="57">
        <v>16107345.42</v>
      </c>
      <c r="G33" s="57">
        <f t="shared" si="3"/>
        <v>102.6032136510147</v>
      </c>
      <c r="H33" s="57"/>
      <c r="I33" s="59"/>
    </row>
    <row r="34" spans="1:10" ht="25.5">
      <c r="A34" s="60" t="s">
        <v>108</v>
      </c>
      <c r="B34" s="61" t="s">
        <v>109</v>
      </c>
      <c r="C34" s="57">
        <v>620074.36</v>
      </c>
      <c r="D34" s="62"/>
      <c r="E34" s="62"/>
      <c r="F34" s="57">
        <v>221111.32</v>
      </c>
      <c r="G34" s="57">
        <f t="shared" si="3"/>
        <v>35.658839368878276</v>
      </c>
      <c r="H34" s="57"/>
      <c r="I34" s="59"/>
    </row>
    <row r="35" spans="1:10">
      <c r="A35" s="63" t="s">
        <v>110</v>
      </c>
      <c r="B35" s="61" t="s">
        <v>111</v>
      </c>
      <c r="C35" s="57">
        <v>117112.53</v>
      </c>
      <c r="D35" s="62"/>
      <c r="E35" s="62"/>
      <c r="F35" s="57">
        <v>217761.32</v>
      </c>
      <c r="G35" s="57">
        <f t="shared" si="3"/>
        <v>185.94194831244789</v>
      </c>
      <c r="H35" s="57"/>
      <c r="I35" s="59"/>
    </row>
    <row r="36" spans="1:10">
      <c r="A36" s="63" t="s">
        <v>112</v>
      </c>
      <c r="B36" s="61" t="s">
        <v>113</v>
      </c>
      <c r="C36" s="57">
        <v>502961.83</v>
      </c>
      <c r="D36" s="62"/>
      <c r="E36" s="62"/>
      <c r="F36" s="57">
        <v>3350</v>
      </c>
      <c r="G36" s="57">
        <f t="shared" si="3"/>
        <v>0.66605451948510674</v>
      </c>
      <c r="H36" s="57"/>
      <c r="I36" s="59"/>
    </row>
    <row r="37" spans="1:10">
      <c r="A37" s="55" t="s">
        <v>114</v>
      </c>
      <c r="B37" s="56" t="s">
        <v>115</v>
      </c>
      <c r="C37" s="57">
        <f>+C38+C42</f>
        <v>575226997.81000006</v>
      </c>
      <c r="D37" s="57">
        <v>613616679</v>
      </c>
      <c r="E37" s="57">
        <v>649344709</v>
      </c>
      <c r="F37" s="57">
        <f>+F38+F42</f>
        <v>652502012.46000004</v>
      </c>
      <c r="G37" s="57">
        <f t="shared" si="3"/>
        <v>113.43382959148316</v>
      </c>
      <c r="H37" s="57">
        <f t="shared" si="4"/>
        <v>100.48622918093261</v>
      </c>
      <c r="I37" s="59"/>
    </row>
    <row r="38" spans="1:10">
      <c r="A38" s="60">
        <v>671</v>
      </c>
      <c r="B38" s="61" t="s">
        <v>361</v>
      </c>
      <c r="C38" s="57">
        <f>SUM(C39:C41)</f>
        <v>99670760.900000006</v>
      </c>
      <c r="D38" s="58"/>
      <c r="E38" s="165"/>
      <c r="F38" s="57">
        <f>SUM(F39:F41)</f>
        <v>94691110.469999999</v>
      </c>
      <c r="G38" s="57">
        <f t="shared" si="3"/>
        <v>95.003900456828944</v>
      </c>
      <c r="H38" s="57"/>
      <c r="I38" s="59"/>
    </row>
    <row r="39" spans="1:10">
      <c r="A39" s="63">
        <v>6711</v>
      </c>
      <c r="B39" s="61" t="s">
        <v>369</v>
      </c>
      <c r="C39" s="57">
        <v>36286865.659999996</v>
      </c>
      <c r="D39" s="58"/>
      <c r="E39" s="58"/>
      <c r="F39" s="57">
        <v>39290780.719999999</v>
      </c>
      <c r="G39" s="57"/>
      <c r="H39" s="57"/>
      <c r="I39" s="59"/>
    </row>
    <row r="40" spans="1:10" ht="25.5">
      <c r="A40" s="63">
        <v>6712</v>
      </c>
      <c r="B40" s="61" t="s">
        <v>370</v>
      </c>
      <c r="C40" s="57">
        <v>62435219.590000004</v>
      </c>
      <c r="D40" s="58"/>
      <c r="E40" s="58"/>
      <c r="F40" s="57">
        <v>54886568.060000002</v>
      </c>
      <c r="G40" s="57"/>
      <c r="H40" s="57"/>
      <c r="I40" s="59"/>
    </row>
    <row r="41" spans="1:10" ht="25.5">
      <c r="A41" s="63">
        <v>6714</v>
      </c>
      <c r="B41" s="61" t="s">
        <v>371</v>
      </c>
      <c r="C41" s="57">
        <v>948675.65</v>
      </c>
      <c r="D41" s="58"/>
      <c r="E41" s="58"/>
      <c r="F41" s="57">
        <v>513761.69</v>
      </c>
      <c r="G41" s="57"/>
      <c r="H41" s="57"/>
      <c r="I41" s="59"/>
    </row>
    <row r="42" spans="1:10">
      <c r="A42" s="60" t="s">
        <v>116</v>
      </c>
      <c r="B42" s="61" t="s">
        <v>117</v>
      </c>
      <c r="C42" s="166">
        <v>475556236.91000003</v>
      </c>
      <c r="D42" s="165"/>
      <c r="E42" s="165"/>
      <c r="F42" s="164">
        <v>557810901.99000001</v>
      </c>
      <c r="G42" s="166">
        <f t="shared" si="3"/>
        <v>117.29651694076443</v>
      </c>
      <c r="H42" s="166"/>
      <c r="I42" s="59"/>
      <c r="J42" s="163"/>
    </row>
    <row r="43" spans="1:10">
      <c r="A43" s="63" t="s">
        <v>118</v>
      </c>
      <c r="B43" s="61" t="s">
        <v>117</v>
      </c>
      <c r="C43" s="57">
        <v>475556236.91000003</v>
      </c>
      <c r="D43" s="58"/>
      <c r="E43" s="58"/>
      <c r="F43" s="58">
        <v>557810901.99000001</v>
      </c>
      <c r="G43" s="57">
        <f t="shared" si="3"/>
        <v>117.29651694076443</v>
      </c>
      <c r="H43" s="57"/>
      <c r="I43" s="59"/>
      <c r="J43" s="65"/>
    </row>
    <row r="44" spans="1:10">
      <c r="A44" s="55" t="s">
        <v>119</v>
      </c>
      <c r="B44" s="56" t="s">
        <v>120</v>
      </c>
      <c r="C44" s="57">
        <v>89462.12</v>
      </c>
      <c r="D44" s="58">
        <v>120000</v>
      </c>
      <c r="E44" s="58">
        <v>120000</v>
      </c>
      <c r="F44" s="57">
        <v>102322.77</v>
      </c>
      <c r="G44" s="57">
        <f t="shared" si="3"/>
        <v>114.37552564146705</v>
      </c>
      <c r="H44" s="57">
        <f t="shared" si="4"/>
        <v>85.268974999999998</v>
      </c>
      <c r="I44" s="59"/>
    </row>
    <row r="45" spans="1:10">
      <c r="A45" s="60" t="s">
        <v>121</v>
      </c>
      <c r="B45" s="61" t="s">
        <v>122</v>
      </c>
      <c r="C45" s="57">
        <v>89462.12</v>
      </c>
      <c r="D45" s="62"/>
      <c r="E45" s="62"/>
      <c r="F45" s="57">
        <v>102322.77</v>
      </c>
      <c r="G45" s="57">
        <f t="shared" si="3"/>
        <v>114.37552564146705</v>
      </c>
      <c r="H45" s="57"/>
      <c r="I45" s="59"/>
    </row>
    <row r="46" spans="1:10">
      <c r="A46" s="63" t="s">
        <v>123</v>
      </c>
      <c r="B46" s="61" t="s">
        <v>122</v>
      </c>
      <c r="C46" s="57">
        <v>89462.12</v>
      </c>
      <c r="D46" s="62"/>
      <c r="E46" s="62"/>
      <c r="F46" s="57">
        <v>102322.77</v>
      </c>
      <c r="G46" s="57">
        <f t="shared" si="3"/>
        <v>114.37552564146705</v>
      </c>
      <c r="H46" s="62"/>
      <c r="I46" s="54"/>
    </row>
    <row r="47" spans="1:10">
      <c r="A47" s="50" t="s">
        <v>57</v>
      </c>
      <c r="B47" s="51" t="s">
        <v>58</v>
      </c>
      <c r="C47" s="52">
        <v>4526.95</v>
      </c>
      <c r="D47" s="53">
        <v>2000</v>
      </c>
      <c r="E47" s="53">
        <v>2000</v>
      </c>
      <c r="F47" s="52">
        <v>861.64</v>
      </c>
      <c r="G47" s="52">
        <f>+F47/C47*100</f>
        <v>19.033565645743824</v>
      </c>
      <c r="H47" s="52">
        <f>+F47/E47*100</f>
        <v>43.082000000000001</v>
      </c>
      <c r="I47" s="59"/>
    </row>
    <row r="48" spans="1:10">
      <c r="A48" s="55" t="s">
        <v>124</v>
      </c>
      <c r="B48" s="56" t="s">
        <v>125</v>
      </c>
      <c r="C48" s="57">
        <v>4526.95</v>
      </c>
      <c r="D48" s="58">
        <v>2000</v>
      </c>
      <c r="E48" s="58">
        <v>2000</v>
      </c>
      <c r="F48" s="57">
        <v>861.64</v>
      </c>
      <c r="G48" s="57">
        <v>19.033565645743799</v>
      </c>
      <c r="H48" s="57">
        <v>43.082000000000001</v>
      </c>
      <c r="I48" s="59"/>
    </row>
    <row r="49" spans="1:10">
      <c r="A49" s="60" t="s">
        <v>126</v>
      </c>
      <c r="B49" s="61" t="s">
        <v>127</v>
      </c>
      <c r="C49" s="57">
        <v>4526.95</v>
      </c>
      <c r="D49" s="62"/>
      <c r="E49" s="62"/>
      <c r="F49" s="57">
        <v>861.64</v>
      </c>
      <c r="G49" s="57">
        <v>19.033565645743799</v>
      </c>
      <c r="H49" s="62"/>
      <c r="I49" s="59"/>
      <c r="J49" s="65"/>
    </row>
    <row r="50" spans="1:10">
      <c r="A50" s="63" t="s">
        <v>128</v>
      </c>
      <c r="B50" s="61" t="s">
        <v>129</v>
      </c>
      <c r="C50" s="57">
        <v>4526.95</v>
      </c>
      <c r="D50" s="62"/>
      <c r="E50" s="62"/>
      <c r="F50" s="57">
        <v>861.64</v>
      </c>
      <c r="G50" s="57">
        <v>19.033565645743799</v>
      </c>
      <c r="H50" s="62"/>
    </row>
    <row r="51" spans="1:10" s="38" customFormat="1">
      <c r="A51" s="125"/>
      <c r="B51" s="126"/>
      <c r="C51" s="124"/>
      <c r="D51" s="127"/>
      <c r="E51" s="127"/>
      <c r="F51" s="124"/>
      <c r="G51" s="124"/>
      <c r="H51" s="124"/>
      <c r="J51" s="169"/>
    </row>
    <row r="52" spans="1:10">
      <c r="A52" s="103"/>
      <c r="B52" s="104" t="s">
        <v>130</v>
      </c>
      <c r="C52" s="105">
        <v>637622947.05999994</v>
      </c>
      <c r="D52" s="105">
        <v>664278201</v>
      </c>
      <c r="E52" s="105">
        <v>700006231</v>
      </c>
      <c r="F52" s="105">
        <v>717282408.58000004</v>
      </c>
      <c r="G52" s="105">
        <v>112.493192393294</v>
      </c>
      <c r="H52" s="105">
        <v>102.468003399815</v>
      </c>
    </row>
    <row r="53" spans="1:10">
      <c r="A53" s="72" t="s">
        <v>36</v>
      </c>
      <c r="B53" s="73" t="s">
        <v>37</v>
      </c>
      <c r="C53" s="52">
        <v>557548731.03999996</v>
      </c>
      <c r="D53" s="53">
        <v>593212114</v>
      </c>
      <c r="E53" s="53">
        <v>624164221</v>
      </c>
      <c r="F53" s="52">
        <v>649539301.38</v>
      </c>
      <c r="G53" s="52">
        <v>116.49910854759</v>
      </c>
      <c r="H53" s="52">
        <v>104.065449368332</v>
      </c>
    </row>
    <row r="54" spans="1:10">
      <c r="A54" s="63" t="s">
        <v>131</v>
      </c>
      <c r="B54" s="61" t="s">
        <v>132</v>
      </c>
      <c r="C54" s="57">
        <v>224926356.15000001</v>
      </c>
      <c r="D54" s="58">
        <v>249692365</v>
      </c>
      <c r="E54" s="58">
        <v>249692365</v>
      </c>
      <c r="F54" s="57">
        <v>246420093.91999999</v>
      </c>
      <c r="G54" s="57">
        <v>109.555900045643</v>
      </c>
      <c r="H54" s="57">
        <v>98.689478919389501</v>
      </c>
    </row>
    <row r="55" spans="1:10">
      <c r="A55" s="74" t="s">
        <v>133</v>
      </c>
      <c r="B55" s="61" t="s">
        <v>134</v>
      </c>
      <c r="C55" s="57">
        <v>192513587.44</v>
      </c>
      <c r="D55" s="62"/>
      <c r="E55" s="62"/>
      <c r="F55" s="57">
        <v>210303548.12</v>
      </c>
      <c r="G55" s="57">
        <v>109.24088575594401</v>
      </c>
      <c r="H55" s="62"/>
    </row>
    <row r="56" spans="1:10">
      <c r="A56" s="75" t="s">
        <v>135</v>
      </c>
      <c r="B56" s="61" t="s">
        <v>136</v>
      </c>
      <c r="C56" s="57">
        <v>176945765.15000001</v>
      </c>
      <c r="D56" s="62"/>
      <c r="E56" s="62"/>
      <c r="F56" s="57">
        <v>191638940.31</v>
      </c>
      <c r="G56" s="57">
        <v>108.30377327626</v>
      </c>
      <c r="H56" s="62"/>
    </row>
    <row r="57" spans="1:10">
      <c r="A57" s="75" t="s">
        <v>137</v>
      </c>
      <c r="B57" s="61" t="s">
        <v>138</v>
      </c>
      <c r="C57" s="57">
        <v>14955750.59</v>
      </c>
      <c r="D57" s="62"/>
      <c r="E57" s="62"/>
      <c r="F57" s="57">
        <v>18664607.809999999</v>
      </c>
      <c r="G57" s="57">
        <v>124.79887049253099</v>
      </c>
      <c r="H57" s="62"/>
    </row>
    <row r="58" spans="1:10">
      <c r="A58" s="75" t="s">
        <v>139</v>
      </c>
      <c r="B58" s="61" t="s">
        <v>140</v>
      </c>
      <c r="C58" s="57">
        <v>612071.69999999995</v>
      </c>
      <c r="D58" s="62"/>
      <c r="E58" s="62"/>
      <c r="F58" s="62"/>
      <c r="G58" s="62"/>
      <c r="H58" s="62"/>
    </row>
    <row r="59" spans="1:10">
      <c r="A59" s="74" t="s">
        <v>141</v>
      </c>
      <c r="B59" s="61" t="s">
        <v>142</v>
      </c>
      <c r="C59" s="57">
        <v>5525082.8300000001</v>
      </c>
      <c r="D59" s="62"/>
      <c r="E59" s="62"/>
      <c r="F59" s="57">
        <v>5865620.2400000002</v>
      </c>
      <c r="G59" s="57">
        <v>106.163480629665</v>
      </c>
      <c r="H59" s="62"/>
    </row>
    <row r="60" spans="1:10">
      <c r="A60" s="75" t="s">
        <v>143</v>
      </c>
      <c r="B60" s="61" t="s">
        <v>142</v>
      </c>
      <c r="C60" s="57">
        <v>5525082.8300000001</v>
      </c>
      <c r="D60" s="62"/>
      <c r="E60" s="62"/>
      <c r="F60" s="57">
        <v>5865620.2400000002</v>
      </c>
      <c r="G60" s="57">
        <v>106.163480629665</v>
      </c>
      <c r="H60" s="62"/>
    </row>
    <row r="61" spans="1:10">
      <c r="A61" s="74" t="s">
        <v>144</v>
      </c>
      <c r="B61" s="61" t="s">
        <v>145</v>
      </c>
      <c r="C61" s="57">
        <v>26887685.879999999</v>
      </c>
      <c r="D61" s="62"/>
      <c r="E61" s="62"/>
      <c r="F61" s="57">
        <v>30250925.559999999</v>
      </c>
      <c r="G61" s="57">
        <v>112.50847579449599</v>
      </c>
      <c r="H61" s="62"/>
    </row>
    <row r="62" spans="1:10">
      <c r="A62" s="75" t="s">
        <v>146</v>
      </c>
      <c r="B62" s="61" t="s">
        <v>147</v>
      </c>
      <c r="C62" s="57">
        <v>41028.47</v>
      </c>
      <c r="D62" s="62"/>
      <c r="E62" s="62"/>
      <c r="F62" s="57">
        <v>48774.04</v>
      </c>
      <c r="G62" s="57">
        <v>118.878525082705</v>
      </c>
      <c r="H62" s="62"/>
    </row>
    <row r="63" spans="1:10">
      <c r="A63" s="75" t="s">
        <v>148</v>
      </c>
      <c r="B63" s="61" t="s">
        <v>149</v>
      </c>
      <c r="C63" s="57">
        <v>26825699.140000001</v>
      </c>
      <c r="D63" s="62"/>
      <c r="E63" s="62"/>
      <c r="F63" s="57">
        <v>30200724.059999999</v>
      </c>
      <c r="G63" s="57">
        <v>112.581312055973</v>
      </c>
      <c r="H63" s="62"/>
    </row>
    <row r="64" spans="1:10">
      <c r="A64" s="75" t="s">
        <v>150</v>
      </c>
      <c r="B64" s="61" t="s">
        <v>151</v>
      </c>
      <c r="C64" s="57">
        <v>20958.27</v>
      </c>
      <c r="D64" s="62"/>
      <c r="E64" s="62"/>
      <c r="F64" s="57">
        <v>1427.46</v>
      </c>
      <c r="G64" s="57">
        <v>6.8109629277607402</v>
      </c>
      <c r="H64" s="62"/>
    </row>
    <row r="65" spans="1:8">
      <c r="A65" s="63" t="s">
        <v>152</v>
      </c>
      <c r="B65" s="61" t="s">
        <v>153</v>
      </c>
      <c r="C65" s="57">
        <v>331512129.91000003</v>
      </c>
      <c r="D65" s="58">
        <v>333970297</v>
      </c>
      <c r="E65" s="58">
        <v>364922404</v>
      </c>
      <c r="F65" s="57">
        <v>393854066.16000003</v>
      </c>
      <c r="G65" s="57">
        <v>118.80532584642501</v>
      </c>
      <c r="H65" s="57">
        <v>107.928168246968</v>
      </c>
    </row>
    <row r="66" spans="1:8">
      <c r="A66" s="74" t="s">
        <v>154</v>
      </c>
      <c r="B66" s="61" t="s">
        <v>155</v>
      </c>
      <c r="C66" s="57">
        <v>4667958.21</v>
      </c>
      <c r="D66" s="62"/>
      <c r="E66" s="62"/>
      <c r="F66" s="57">
        <v>4649096.45</v>
      </c>
      <c r="G66" s="57">
        <v>99.595931258347704</v>
      </c>
      <c r="H66" s="62"/>
    </row>
    <row r="67" spans="1:8">
      <c r="A67" s="75" t="s">
        <v>156</v>
      </c>
      <c r="B67" s="61" t="s">
        <v>157</v>
      </c>
      <c r="C67" s="57">
        <v>136259.17000000001</v>
      </c>
      <c r="D67" s="62"/>
      <c r="E67" s="62"/>
      <c r="F67" s="57">
        <v>131143.14000000001</v>
      </c>
      <c r="G67" s="57">
        <v>96.245368293377993</v>
      </c>
      <c r="H67" s="62"/>
    </row>
    <row r="68" spans="1:8">
      <c r="A68" s="75" t="s">
        <v>158</v>
      </c>
      <c r="B68" s="61" t="s">
        <v>159</v>
      </c>
      <c r="C68" s="57">
        <v>4379296.41</v>
      </c>
      <c r="D68" s="62"/>
      <c r="E68" s="62"/>
      <c r="F68" s="57">
        <v>4353872.5</v>
      </c>
      <c r="G68" s="57">
        <v>99.419452176337202</v>
      </c>
      <c r="H68" s="62"/>
    </row>
    <row r="69" spans="1:8">
      <c r="A69" s="75" t="s">
        <v>160</v>
      </c>
      <c r="B69" s="61" t="s">
        <v>161</v>
      </c>
      <c r="C69" s="57">
        <v>152402.63</v>
      </c>
      <c r="D69" s="62"/>
      <c r="E69" s="62"/>
      <c r="F69" s="57">
        <v>155501.32</v>
      </c>
      <c r="G69" s="57">
        <v>102.03322606703</v>
      </c>
      <c r="H69" s="62"/>
    </row>
    <row r="70" spans="1:8">
      <c r="A70" s="75" t="s">
        <v>162</v>
      </c>
      <c r="B70" s="61" t="s">
        <v>163</v>
      </c>
      <c r="C70" s="62"/>
      <c r="D70" s="62"/>
      <c r="E70" s="62"/>
      <c r="F70" s="57">
        <v>8579.49</v>
      </c>
      <c r="G70" s="62"/>
      <c r="H70" s="62"/>
    </row>
    <row r="71" spans="1:8">
      <c r="A71" s="74" t="s">
        <v>164</v>
      </c>
      <c r="B71" s="61" t="s">
        <v>165</v>
      </c>
      <c r="C71" s="57">
        <v>297467269.82999998</v>
      </c>
      <c r="D71" s="62"/>
      <c r="E71" s="62"/>
      <c r="F71" s="57">
        <v>9608010.25</v>
      </c>
      <c r="G71" s="57">
        <v>3.2299386266902199</v>
      </c>
      <c r="H71" s="62"/>
    </row>
    <row r="72" spans="1:8">
      <c r="A72" s="75" t="s">
        <v>166</v>
      </c>
      <c r="B72" s="61" t="s">
        <v>167</v>
      </c>
      <c r="C72" s="57">
        <v>775973.06</v>
      </c>
      <c r="D72" s="62"/>
      <c r="E72" s="62"/>
      <c r="F72" s="57">
        <v>859378.5</v>
      </c>
      <c r="G72" s="57">
        <v>110.748496861476</v>
      </c>
      <c r="H72" s="62"/>
    </row>
    <row r="73" spans="1:8">
      <c r="A73" s="75" t="s">
        <v>168</v>
      </c>
      <c r="B73" s="61" t="s">
        <v>169</v>
      </c>
      <c r="C73" s="57">
        <v>291967080.62</v>
      </c>
      <c r="D73" s="62"/>
      <c r="E73" s="62"/>
      <c r="F73" s="57">
        <v>2806735.56</v>
      </c>
      <c r="G73" s="57">
        <v>0.96131918503957003</v>
      </c>
      <c r="H73" s="62"/>
    </row>
    <row r="74" spans="1:8">
      <c r="A74" s="75" t="s">
        <v>170</v>
      </c>
      <c r="B74" s="61" t="s">
        <v>171</v>
      </c>
      <c r="C74" s="57">
        <v>4515747.5199999996</v>
      </c>
      <c r="D74" s="62"/>
      <c r="E74" s="62"/>
      <c r="F74" s="57">
        <v>5351157.8899999997</v>
      </c>
      <c r="G74" s="57">
        <v>118.499935310821</v>
      </c>
      <c r="H74" s="62"/>
    </row>
    <row r="75" spans="1:8">
      <c r="A75" s="75" t="s">
        <v>172</v>
      </c>
      <c r="B75" s="61" t="s">
        <v>173</v>
      </c>
      <c r="C75" s="57">
        <v>56475.21</v>
      </c>
      <c r="D75" s="62"/>
      <c r="E75" s="62"/>
      <c r="F75" s="57">
        <v>42074.79</v>
      </c>
      <c r="G75" s="57">
        <v>74.501343155696105</v>
      </c>
      <c r="H75" s="62"/>
    </row>
    <row r="76" spans="1:8">
      <c r="A76" s="75" t="s">
        <v>174</v>
      </c>
      <c r="B76" s="61" t="s">
        <v>175</v>
      </c>
      <c r="C76" s="57">
        <v>151917.09</v>
      </c>
      <c r="D76" s="62"/>
      <c r="E76" s="62"/>
      <c r="F76" s="57">
        <v>328707.88</v>
      </c>
      <c r="G76" s="57">
        <v>216.373207254036</v>
      </c>
      <c r="H76" s="62"/>
    </row>
    <row r="77" spans="1:8">
      <c r="A77" s="75" t="s">
        <v>176</v>
      </c>
      <c r="B77" s="61" t="s">
        <v>177</v>
      </c>
      <c r="C77" s="57">
        <v>76.33</v>
      </c>
      <c r="D77" s="62"/>
      <c r="E77" s="62"/>
      <c r="F77" s="57">
        <v>219955.63</v>
      </c>
      <c r="G77" s="57">
        <v>288164.06393292302</v>
      </c>
      <c r="H77" s="62"/>
    </row>
    <row r="78" spans="1:8">
      <c r="A78" s="74" t="s">
        <v>178</v>
      </c>
      <c r="B78" s="61" t="s">
        <v>179</v>
      </c>
      <c r="C78" s="57">
        <v>27723252.469999999</v>
      </c>
      <c r="D78" s="62"/>
      <c r="E78" s="62"/>
      <c r="F78" s="57">
        <v>29894014.899999999</v>
      </c>
      <c r="G78" s="57">
        <v>107.830114566641</v>
      </c>
      <c r="H78" s="62"/>
    </row>
    <row r="79" spans="1:8">
      <c r="A79" s="75" t="s">
        <v>180</v>
      </c>
      <c r="B79" s="61" t="s">
        <v>181</v>
      </c>
      <c r="C79" s="57">
        <v>540109.22</v>
      </c>
      <c r="D79" s="62"/>
      <c r="E79" s="62"/>
      <c r="F79" s="57">
        <v>662059.39</v>
      </c>
      <c r="G79" s="57">
        <v>122.578798043847</v>
      </c>
      <c r="H79" s="62"/>
    </row>
    <row r="80" spans="1:8">
      <c r="A80" s="75" t="s">
        <v>182</v>
      </c>
      <c r="B80" s="61" t="s">
        <v>183</v>
      </c>
      <c r="C80" s="57">
        <v>12369747.050000001</v>
      </c>
      <c r="D80" s="62"/>
      <c r="E80" s="62"/>
      <c r="F80" s="57">
        <v>12300952.08</v>
      </c>
      <c r="G80" s="57">
        <v>99.443844973369906</v>
      </c>
      <c r="H80" s="62"/>
    </row>
    <row r="81" spans="1:8">
      <c r="A81" s="75" t="s">
        <v>184</v>
      </c>
      <c r="B81" s="61" t="s">
        <v>185</v>
      </c>
      <c r="C81" s="57">
        <v>66362.509999999995</v>
      </c>
      <c r="D81" s="62"/>
      <c r="E81" s="62"/>
      <c r="F81" s="57">
        <v>65925.42</v>
      </c>
      <c r="G81" s="57">
        <v>99.341360054042596</v>
      </c>
      <c r="H81" s="62"/>
    </row>
    <row r="82" spans="1:8">
      <c r="A82" s="75" t="s">
        <v>186</v>
      </c>
      <c r="B82" s="61" t="s">
        <v>187</v>
      </c>
      <c r="C82" s="57">
        <v>3395100.99</v>
      </c>
      <c r="D82" s="62"/>
      <c r="E82" s="62"/>
      <c r="F82" s="57">
        <v>3433079.07</v>
      </c>
      <c r="G82" s="57">
        <v>101.118614147616</v>
      </c>
      <c r="H82" s="62"/>
    </row>
    <row r="83" spans="1:8">
      <c r="A83" s="75" t="s">
        <v>188</v>
      </c>
      <c r="B83" s="61" t="s">
        <v>189</v>
      </c>
      <c r="C83" s="57">
        <v>1314690.8799999999</v>
      </c>
      <c r="D83" s="62"/>
      <c r="E83" s="62"/>
      <c r="F83" s="57">
        <v>1618904.52</v>
      </c>
      <c r="G83" s="57">
        <v>123.139556577741</v>
      </c>
      <c r="H83" s="62"/>
    </row>
    <row r="84" spans="1:8">
      <c r="A84" s="75" t="s">
        <v>190</v>
      </c>
      <c r="B84" s="61" t="s">
        <v>191</v>
      </c>
      <c r="C84" s="57">
        <v>2700972.72</v>
      </c>
      <c r="D84" s="62"/>
      <c r="E84" s="62"/>
      <c r="F84" s="57">
        <v>3823265.29</v>
      </c>
      <c r="G84" s="57">
        <v>141.55142188922201</v>
      </c>
      <c r="H84" s="62"/>
    </row>
    <row r="85" spans="1:8">
      <c r="A85" s="75" t="s">
        <v>192</v>
      </c>
      <c r="B85" s="61" t="s">
        <v>193</v>
      </c>
      <c r="C85" s="57">
        <v>972204.93</v>
      </c>
      <c r="D85" s="62"/>
      <c r="E85" s="62"/>
      <c r="F85" s="57">
        <v>1067380.5900000001</v>
      </c>
      <c r="G85" s="57">
        <v>109.78967057902101</v>
      </c>
      <c r="H85" s="62"/>
    </row>
    <row r="86" spans="1:8">
      <c r="A86" s="75" t="s">
        <v>194</v>
      </c>
      <c r="B86" s="61" t="s">
        <v>195</v>
      </c>
      <c r="C86" s="57">
        <v>1670098.36</v>
      </c>
      <c r="D86" s="62"/>
      <c r="E86" s="62"/>
      <c r="F86" s="57">
        <v>1807205.11</v>
      </c>
      <c r="G86" s="57">
        <v>108.209501505049</v>
      </c>
      <c r="H86" s="62"/>
    </row>
    <row r="87" spans="1:8">
      <c r="A87" s="75" t="s">
        <v>196</v>
      </c>
      <c r="B87" s="61" t="s">
        <v>197</v>
      </c>
      <c r="C87" s="57">
        <v>4693965.8099999996</v>
      </c>
      <c r="D87" s="62"/>
      <c r="E87" s="62"/>
      <c r="F87" s="57">
        <v>5115243.43</v>
      </c>
      <c r="G87" s="57">
        <v>108.97487619322899</v>
      </c>
      <c r="H87" s="62"/>
    </row>
    <row r="88" spans="1:8">
      <c r="A88" s="74" t="s">
        <v>198</v>
      </c>
      <c r="B88" s="61" t="s">
        <v>199</v>
      </c>
      <c r="C88" s="57">
        <v>83930.83</v>
      </c>
      <c r="D88" s="62"/>
      <c r="E88" s="62"/>
      <c r="F88" s="57">
        <v>82040.53</v>
      </c>
      <c r="G88" s="57">
        <v>97.747788268029794</v>
      </c>
      <c r="H88" s="62"/>
    </row>
    <row r="89" spans="1:8">
      <c r="A89" s="75" t="s">
        <v>200</v>
      </c>
      <c r="B89" s="61" t="s">
        <v>199</v>
      </c>
      <c r="C89" s="57">
        <v>83930.83</v>
      </c>
      <c r="D89" s="62"/>
      <c r="E89" s="62"/>
      <c r="F89" s="57">
        <v>82040.53</v>
      </c>
      <c r="G89" s="57">
        <v>97.747788268029794</v>
      </c>
      <c r="H89" s="62"/>
    </row>
    <row r="90" spans="1:8" ht="25.5">
      <c r="A90" s="74" t="s">
        <v>201</v>
      </c>
      <c r="B90" s="61" t="s">
        <v>202</v>
      </c>
      <c r="C90" s="62"/>
      <c r="D90" s="62"/>
      <c r="E90" s="62"/>
      <c r="F90" s="57">
        <v>347004232.60000002</v>
      </c>
      <c r="G90" s="62"/>
      <c r="H90" s="62"/>
    </row>
    <row r="91" spans="1:8">
      <c r="A91" s="75" t="s">
        <v>203</v>
      </c>
      <c r="B91" s="61" t="s">
        <v>204</v>
      </c>
      <c r="C91" s="62"/>
      <c r="D91" s="62"/>
      <c r="E91" s="62"/>
      <c r="F91" s="57">
        <v>347004232.60000002</v>
      </c>
      <c r="G91" s="62"/>
      <c r="H91" s="62"/>
    </row>
    <row r="92" spans="1:8">
      <c r="A92" s="74" t="s">
        <v>205</v>
      </c>
      <c r="B92" s="61" t="s">
        <v>206</v>
      </c>
      <c r="C92" s="57">
        <v>1569718.57</v>
      </c>
      <c r="D92" s="62"/>
      <c r="E92" s="62"/>
      <c r="F92" s="57">
        <v>2616671.4300000002</v>
      </c>
      <c r="G92" s="57">
        <v>166.696851270607</v>
      </c>
      <c r="H92" s="62"/>
    </row>
    <row r="93" spans="1:8">
      <c r="A93" s="75" t="s">
        <v>207</v>
      </c>
      <c r="B93" s="61" t="s">
        <v>208</v>
      </c>
      <c r="C93" s="57">
        <v>5731.64</v>
      </c>
      <c r="D93" s="62"/>
      <c r="E93" s="62"/>
      <c r="F93" s="57">
        <v>8280.5300000000007</v>
      </c>
      <c r="G93" s="57">
        <v>144.47051803672201</v>
      </c>
      <c r="H93" s="62"/>
    </row>
    <row r="94" spans="1:8">
      <c r="A94" s="75" t="s">
        <v>209</v>
      </c>
      <c r="B94" s="61" t="s">
        <v>210</v>
      </c>
      <c r="C94" s="57">
        <v>634426.76</v>
      </c>
      <c r="D94" s="62"/>
      <c r="E94" s="62"/>
      <c r="F94" s="57">
        <v>2147505.4300000002</v>
      </c>
      <c r="G94" s="57">
        <v>338.49540489118101</v>
      </c>
      <c r="H94" s="62"/>
    </row>
    <row r="95" spans="1:8">
      <c r="A95" s="75" t="s">
        <v>211</v>
      </c>
      <c r="B95" s="61" t="s">
        <v>212</v>
      </c>
      <c r="C95" s="57">
        <v>16752.04</v>
      </c>
      <c r="D95" s="62"/>
      <c r="E95" s="62"/>
      <c r="F95" s="57">
        <v>14615.46</v>
      </c>
      <c r="G95" s="57">
        <v>87.245851848491299</v>
      </c>
      <c r="H95" s="62"/>
    </row>
    <row r="96" spans="1:8">
      <c r="A96" s="75" t="s">
        <v>213</v>
      </c>
      <c r="B96" s="61" t="s">
        <v>214</v>
      </c>
      <c r="C96" s="57">
        <v>71020.23</v>
      </c>
      <c r="D96" s="62"/>
      <c r="E96" s="62"/>
      <c r="F96" s="57">
        <v>136698.75</v>
      </c>
      <c r="G96" s="57">
        <v>192.47860785581801</v>
      </c>
      <c r="H96" s="62"/>
    </row>
    <row r="97" spans="1:8">
      <c r="A97" s="75" t="s">
        <v>215</v>
      </c>
      <c r="B97" s="61" t="s">
        <v>216</v>
      </c>
      <c r="C97" s="57">
        <v>815625</v>
      </c>
      <c r="D97" s="62"/>
      <c r="E97" s="62"/>
      <c r="F97" s="57">
        <v>290536.57</v>
      </c>
      <c r="G97" s="57">
        <v>35.621341915708797</v>
      </c>
      <c r="H97" s="62"/>
    </row>
    <row r="98" spans="1:8">
      <c r="A98" s="75" t="s">
        <v>217</v>
      </c>
      <c r="B98" s="61" t="s">
        <v>206</v>
      </c>
      <c r="C98" s="57">
        <v>26162.9</v>
      </c>
      <c r="D98" s="62"/>
      <c r="E98" s="62"/>
      <c r="F98" s="57">
        <v>19034.689999999999</v>
      </c>
      <c r="G98" s="57">
        <v>72.754511158931194</v>
      </c>
      <c r="H98" s="62"/>
    </row>
    <row r="99" spans="1:8">
      <c r="A99" s="63" t="s">
        <v>218</v>
      </c>
      <c r="B99" s="61" t="s">
        <v>219</v>
      </c>
      <c r="C99" s="57">
        <v>804117.94</v>
      </c>
      <c r="D99" s="58">
        <v>8970800</v>
      </c>
      <c r="E99" s="58">
        <v>8970800</v>
      </c>
      <c r="F99" s="57">
        <v>8780462.7200000007</v>
      </c>
      <c r="G99" s="57">
        <v>1091.93717528551</v>
      </c>
      <c r="H99" s="57">
        <v>97.878257457528903</v>
      </c>
    </row>
    <row r="100" spans="1:8">
      <c r="A100" s="74" t="s">
        <v>220</v>
      </c>
      <c r="B100" s="61" t="s">
        <v>221</v>
      </c>
      <c r="C100" s="57">
        <v>804117.94</v>
      </c>
      <c r="D100" s="62"/>
      <c r="E100" s="62"/>
      <c r="F100" s="57">
        <v>8780462.7200000007</v>
      </c>
      <c r="G100" s="57">
        <v>1091.93717528551</v>
      </c>
      <c r="H100" s="62"/>
    </row>
    <row r="101" spans="1:8">
      <c r="A101" s="75" t="s">
        <v>222</v>
      </c>
      <c r="B101" s="61" t="s">
        <v>223</v>
      </c>
      <c r="C101" s="57">
        <v>13206.79</v>
      </c>
      <c r="D101" s="62"/>
      <c r="E101" s="62"/>
      <c r="F101" s="57">
        <v>7985.97</v>
      </c>
      <c r="G101" s="57">
        <v>60.468668010924702</v>
      </c>
      <c r="H101" s="62"/>
    </row>
    <row r="102" spans="1:8">
      <c r="A102" s="75" t="s">
        <v>224</v>
      </c>
      <c r="B102" s="61" t="s">
        <v>225</v>
      </c>
      <c r="C102" s="57">
        <v>790892.57</v>
      </c>
      <c r="D102" s="62"/>
      <c r="E102" s="62"/>
      <c r="F102" s="57">
        <v>8772414.3599999994</v>
      </c>
      <c r="G102" s="57">
        <v>1109.17900771277</v>
      </c>
      <c r="H102" s="62"/>
    </row>
    <row r="103" spans="1:8">
      <c r="A103" s="75" t="s">
        <v>226</v>
      </c>
      <c r="B103" s="61" t="s">
        <v>227</v>
      </c>
      <c r="C103" s="57">
        <v>18.579999999999998</v>
      </c>
      <c r="D103" s="62"/>
      <c r="E103" s="62"/>
      <c r="F103" s="57">
        <v>62.39</v>
      </c>
      <c r="G103" s="57">
        <v>335.79117330462901</v>
      </c>
      <c r="H103" s="62"/>
    </row>
    <row r="104" spans="1:8">
      <c r="A104" s="63" t="s">
        <v>228</v>
      </c>
      <c r="B104" s="61" t="s">
        <v>229</v>
      </c>
      <c r="C104" s="57">
        <v>7208.37</v>
      </c>
      <c r="D104" s="58">
        <v>33652</v>
      </c>
      <c r="E104" s="58">
        <v>33652</v>
      </c>
      <c r="F104" s="57">
        <v>33651.74</v>
      </c>
      <c r="G104" s="57">
        <v>466.84257328633203</v>
      </c>
      <c r="H104" s="57">
        <v>99.999227386187997</v>
      </c>
    </row>
    <row r="105" spans="1:8">
      <c r="A105" s="74" t="s">
        <v>230</v>
      </c>
      <c r="B105" s="61" t="s">
        <v>83</v>
      </c>
      <c r="C105" s="57">
        <v>7208.37</v>
      </c>
      <c r="D105" s="62"/>
      <c r="E105" s="62"/>
      <c r="F105" s="57">
        <v>33651.74</v>
      </c>
      <c r="G105" s="57">
        <v>466.84257328633203</v>
      </c>
      <c r="H105" s="62"/>
    </row>
    <row r="106" spans="1:8" ht="25.5">
      <c r="A106" s="75" t="s">
        <v>231</v>
      </c>
      <c r="B106" s="61" t="s">
        <v>85</v>
      </c>
      <c r="C106" s="57">
        <v>7208.37</v>
      </c>
      <c r="D106" s="62"/>
      <c r="E106" s="62"/>
      <c r="F106" s="57">
        <v>33651.74</v>
      </c>
      <c r="G106" s="57">
        <v>466.84257328633203</v>
      </c>
      <c r="H106" s="62"/>
    </row>
    <row r="107" spans="1:8" ht="25.5">
      <c r="A107" s="63" t="s">
        <v>232</v>
      </c>
      <c r="B107" s="61" t="s">
        <v>233</v>
      </c>
      <c r="C107" s="57">
        <v>92256.56</v>
      </c>
      <c r="D107" s="58">
        <v>430000</v>
      </c>
      <c r="E107" s="58">
        <v>430000</v>
      </c>
      <c r="F107" s="57">
        <v>315763.44</v>
      </c>
      <c r="G107" s="57">
        <v>342.26665290793397</v>
      </c>
      <c r="H107" s="57">
        <v>73.433358139534903</v>
      </c>
    </row>
    <row r="108" spans="1:8">
      <c r="A108" s="74" t="s">
        <v>234</v>
      </c>
      <c r="B108" s="61" t="s">
        <v>235</v>
      </c>
      <c r="C108" s="57">
        <v>92256.56</v>
      </c>
      <c r="D108" s="62"/>
      <c r="E108" s="62"/>
      <c r="F108" s="57">
        <v>315763.44</v>
      </c>
      <c r="G108" s="57">
        <v>342.26665290793397</v>
      </c>
      <c r="H108" s="62"/>
    </row>
    <row r="109" spans="1:8">
      <c r="A109" s="75" t="s">
        <v>236</v>
      </c>
      <c r="B109" s="61" t="s">
        <v>237</v>
      </c>
      <c r="C109" s="57">
        <v>92256.56</v>
      </c>
      <c r="D109" s="62"/>
      <c r="E109" s="62"/>
      <c r="F109" s="57">
        <v>315763.44</v>
      </c>
      <c r="G109" s="57">
        <v>342.26665290793397</v>
      </c>
      <c r="H109" s="62"/>
    </row>
    <row r="110" spans="1:8">
      <c r="A110" s="63" t="s">
        <v>238</v>
      </c>
      <c r="B110" s="61" t="s">
        <v>239</v>
      </c>
      <c r="C110" s="57">
        <v>206662.11</v>
      </c>
      <c r="D110" s="58">
        <v>115000</v>
      </c>
      <c r="E110" s="58">
        <v>115000</v>
      </c>
      <c r="F110" s="57">
        <v>135263.4</v>
      </c>
      <c r="G110" s="57">
        <v>65.451475357529205</v>
      </c>
      <c r="H110" s="57">
        <v>117.620347826087</v>
      </c>
    </row>
    <row r="111" spans="1:8">
      <c r="A111" s="74" t="s">
        <v>240</v>
      </c>
      <c r="B111" s="61" t="s">
        <v>241</v>
      </c>
      <c r="C111" s="57">
        <v>206662.11</v>
      </c>
      <c r="D111" s="62"/>
      <c r="E111" s="62"/>
      <c r="F111" s="57">
        <v>135263.4</v>
      </c>
      <c r="G111" s="57">
        <v>65.451475357529205</v>
      </c>
      <c r="H111" s="62"/>
    </row>
    <row r="112" spans="1:8">
      <c r="A112" s="75" t="s">
        <v>242</v>
      </c>
      <c r="B112" s="61" t="s">
        <v>243</v>
      </c>
      <c r="C112" s="62"/>
      <c r="D112" s="62"/>
      <c r="E112" s="62"/>
      <c r="F112" s="57">
        <v>8644</v>
      </c>
      <c r="G112" s="62"/>
      <c r="H112" s="62"/>
    </row>
    <row r="113" spans="1:8">
      <c r="A113" s="75" t="s">
        <v>244</v>
      </c>
      <c r="B113" s="61" t="s">
        <v>245</v>
      </c>
      <c r="C113" s="57">
        <v>206662.11</v>
      </c>
      <c r="D113" s="62"/>
      <c r="E113" s="62"/>
      <c r="F113" s="57">
        <v>126619.4</v>
      </c>
      <c r="G113" s="57">
        <v>61.268802491177503</v>
      </c>
      <c r="H113" s="62"/>
    </row>
    <row r="114" spans="1:8">
      <c r="A114" s="72" t="s">
        <v>38</v>
      </c>
      <c r="B114" s="73" t="s">
        <v>39</v>
      </c>
      <c r="C114" s="52">
        <v>80074216.019999996</v>
      </c>
      <c r="D114" s="53">
        <v>71066087</v>
      </c>
      <c r="E114" s="53">
        <v>75842010</v>
      </c>
      <c r="F114" s="52">
        <v>67743107.200000003</v>
      </c>
      <c r="G114" s="52">
        <v>84.600400187595895</v>
      </c>
      <c r="H114" s="52">
        <v>89.321350001140502</v>
      </c>
    </row>
    <row r="115" spans="1:8">
      <c r="A115" s="63" t="s">
        <v>246</v>
      </c>
      <c r="B115" s="61" t="s">
        <v>247</v>
      </c>
      <c r="C115" s="57">
        <v>74427.56</v>
      </c>
      <c r="D115" s="58">
        <v>679650</v>
      </c>
      <c r="E115" s="58">
        <v>679650</v>
      </c>
      <c r="F115" s="57">
        <v>673023.14</v>
      </c>
      <c r="G115" s="57">
        <v>904.26602726194403</v>
      </c>
      <c r="H115" s="57">
        <v>99.024959905833896</v>
      </c>
    </row>
    <row r="116" spans="1:8">
      <c r="A116" s="74" t="s">
        <v>248</v>
      </c>
      <c r="B116" s="61" t="s">
        <v>249</v>
      </c>
      <c r="C116" s="57">
        <v>74427.56</v>
      </c>
      <c r="D116" s="62"/>
      <c r="E116" s="62"/>
      <c r="F116" s="57">
        <v>673023.14</v>
      </c>
      <c r="G116" s="57">
        <v>904.26602726194403</v>
      </c>
      <c r="H116" s="62"/>
    </row>
    <row r="117" spans="1:8">
      <c r="A117" s="75" t="s">
        <v>250</v>
      </c>
      <c r="B117" s="61" t="s">
        <v>251</v>
      </c>
      <c r="C117" s="57">
        <v>74427.56</v>
      </c>
      <c r="D117" s="62"/>
      <c r="E117" s="62"/>
      <c r="F117" s="57">
        <v>673023.14</v>
      </c>
      <c r="G117" s="57">
        <v>904.26602726194403</v>
      </c>
      <c r="H117" s="62"/>
    </row>
    <row r="118" spans="1:8">
      <c r="A118" s="63" t="s">
        <v>252</v>
      </c>
      <c r="B118" s="61" t="s">
        <v>253</v>
      </c>
      <c r="C118" s="57">
        <v>19348473.109999999</v>
      </c>
      <c r="D118" s="58">
        <v>23186582</v>
      </c>
      <c r="E118" s="58">
        <v>23186582</v>
      </c>
      <c r="F118" s="57">
        <v>15401020.34</v>
      </c>
      <c r="G118" s="57">
        <v>79.598117393770906</v>
      </c>
      <c r="H118" s="57">
        <v>66.422124399361707</v>
      </c>
    </row>
    <row r="119" spans="1:8">
      <c r="A119" s="74" t="s">
        <v>254</v>
      </c>
      <c r="B119" s="61" t="s">
        <v>255</v>
      </c>
      <c r="C119" s="57">
        <v>3563647.06</v>
      </c>
      <c r="D119" s="62"/>
      <c r="E119" s="62"/>
      <c r="F119" s="57">
        <v>4579542.26</v>
      </c>
      <c r="G119" s="57">
        <v>128.50717770014001</v>
      </c>
      <c r="H119" s="62"/>
    </row>
    <row r="120" spans="1:8">
      <c r="A120" s="75" t="s">
        <v>256</v>
      </c>
      <c r="B120" s="61" t="s">
        <v>257</v>
      </c>
      <c r="C120" s="57">
        <v>3563647.06</v>
      </c>
      <c r="D120" s="62"/>
      <c r="E120" s="62"/>
      <c r="F120" s="57">
        <v>4579542.26</v>
      </c>
      <c r="G120" s="57">
        <v>128.50717770014001</v>
      </c>
      <c r="H120" s="62"/>
    </row>
    <row r="121" spans="1:8">
      <c r="A121" s="74" t="s">
        <v>258</v>
      </c>
      <c r="B121" s="61" t="s">
        <v>259</v>
      </c>
      <c r="C121" s="57">
        <v>15193950.619999999</v>
      </c>
      <c r="D121" s="62"/>
      <c r="E121" s="62"/>
      <c r="F121" s="57">
        <v>10559878.949999999</v>
      </c>
      <c r="G121" s="57">
        <v>69.500548041138799</v>
      </c>
      <c r="H121" s="62"/>
    </row>
    <row r="122" spans="1:8">
      <c r="A122" s="75" t="s">
        <v>260</v>
      </c>
      <c r="B122" s="61" t="s">
        <v>261</v>
      </c>
      <c r="C122" s="57">
        <v>1524212.63</v>
      </c>
      <c r="D122" s="62"/>
      <c r="E122" s="62"/>
      <c r="F122" s="57">
        <v>1974514.4</v>
      </c>
      <c r="G122" s="57">
        <v>129.54323833414199</v>
      </c>
      <c r="H122" s="62"/>
    </row>
    <row r="123" spans="1:8">
      <c r="A123" s="75" t="s">
        <v>262</v>
      </c>
      <c r="B123" s="61" t="s">
        <v>263</v>
      </c>
      <c r="C123" s="57">
        <v>28693.59</v>
      </c>
      <c r="D123" s="58"/>
      <c r="E123" s="58"/>
      <c r="F123" s="57">
        <v>23986.27</v>
      </c>
      <c r="G123" s="57">
        <v>83.594524073146601</v>
      </c>
      <c r="H123" s="57"/>
    </row>
    <row r="124" spans="1:8">
      <c r="A124" s="75" t="s">
        <v>264</v>
      </c>
      <c r="B124" s="61" t="s">
        <v>265</v>
      </c>
      <c r="C124" s="57">
        <v>93850.53</v>
      </c>
      <c r="D124" s="58"/>
      <c r="E124" s="58"/>
      <c r="F124" s="57">
        <v>132718.75</v>
      </c>
      <c r="G124" s="57">
        <v>141.41502450758699</v>
      </c>
      <c r="H124" s="57"/>
    </row>
    <row r="125" spans="1:8">
      <c r="A125" s="75" t="s">
        <v>266</v>
      </c>
      <c r="B125" s="61" t="s">
        <v>267</v>
      </c>
      <c r="C125" s="57">
        <v>13428898.93</v>
      </c>
      <c r="D125" s="58"/>
      <c r="E125" s="58"/>
      <c r="F125" s="57">
        <v>8040561.6399999997</v>
      </c>
      <c r="G125" s="57">
        <v>59.875062593832503</v>
      </c>
      <c r="H125" s="57"/>
    </row>
    <row r="126" spans="1:8">
      <c r="A126" s="75" t="s">
        <v>268</v>
      </c>
      <c r="B126" s="61" t="s">
        <v>269</v>
      </c>
      <c r="C126" s="57">
        <v>118294.94</v>
      </c>
      <c r="D126" s="58"/>
      <c r="E126" s="58"/>
      <c r="F126" s="57">
        <v>388097.89</v>
      </c>
      <c r="G126" s="57">
        <v>328.07649253636703</v>
      </c>
      <c r="H126" s="57"/>
    </row>
    <row r="127" spans="1:8">
      <c r="A127" s="74" t="s">
        <v>270</v>
      </c>
      <c r="B127" s="61" t="s">
        <v>271</v>
      </c>
      <c r="C127" s="57">
        <v>590875.43000000005</v>
      </c>
      <c r="D127" s="58"/>
      <c r="E127" s="58"/>
      <c r="F127" s="57">
        <v>261599.13</v>
      </c>
      <c r="G127" s="57">
        <v>44.27314400262</v>
      </c>
      <c r="H127" s="57"/>
    </row>
    <row r="128" spans="1:8">
      <c r="A128" s="75" t="s">
        <v>272</v>
      </c>
      <c r="B128" s="61" t="s">
        <v>273</v>
      </c>
      <c r="C128" s="57">
        <v>590875.43000000005</v>
      </c>
      <c r="D128" s="58"/>
      <c r="E128" s="58"/>
      <c r="F128" s="57">
        <v>198599.13</v>
      </c>
      <c r="G128" s="57">
        <v>33.6109981760453</v>
      </c>
      <c r="H128" s="57"/>
    </row>
    <row r="129" spans="1:8">
      <c r="A129" s="75" t="s">
        <v>274</v>
      </c>
      <c r="B129" s="61" t="s">
        <v>275</v>
      </c>
      <c r="C129" s="57"/>
      <c r="D129" s="58"/>
      <c r="E129" s="58"/>
      <c r="F129" s="57">
        <v>63000</v>
      </c>
      <c r="G129" s="57"/>
      <c r="H129" s="57"/>
    </row>
    <row r="130" spans="1:8">
      <c r="A130" s="63" t="s">
        <v>276</v>
      </c>
      <c r="B130" s="61" t="s">
        <v>277</v>
      </c>
      <c r="C130" s="57">
        <v>60651315.350000001</v>
      </c>
      <c r="D130" s="58">
        <v>47199855</v>
      </c>
      <c r="E130" s="58">
        <v>51975778</v>
      </c>
      <c r="F130" s="57">
        <v>51669063.719999999</v>
      </c>
      <c r="G130" s="57">
        <v>85.190343229711999</v>
      </c>
      <c r="H130" s="57">
        <v>99.409889968361796</v>
      </c>
    </row>
    <row r="131" spans="1:8">
      <c r="A131" s="74" t="s">
        <v>278</v>
      </c>
      <c r="B131" s="61" t="s">
        <v>279</v>
      </c>
      <c r="C131" s="57">
        <v>60651315.350000001</v>
      </c>
      <c r="D131" s="58"/>
      <c r="E131" s="58"/>
      <c r="F131" s="57">
        <v>51669063.719999999</v>
      </c>
      <c r="G131" s="57">
        <v>85.190343229711999</v>
      </c>
      <c r="H131" s="57"/>
    </row>
    <row r="132" spans="1:8">
      <c r="A132" s="75" t="s">
        <v>280</v>
      </c>
      <c r="B132" s="61" t="s">
        <v>279</v>
      </c>
      <c r="C132" s="57">
        <v>60651315.350000001</v>
      </c>
      <c r="D132" s="58"/>
      <c r="E132" s="58"/>
      <c r="F132" s="57">
        <v>51669063.719999999</v>
      </c>
      <c r="G132" s="57">
        <v>85.190343229711999</v>
      </c>
      <c r="H132" s="57"/>
    </row>
  </sheetData>
  <mergeCells count="5">
    <mergeCell ref="A2:H2"/>
    <mergeCell ref="A4:H4"/>
    <mergeCell ref="A6:H6"/>
    <mergeCell ref="A8:B8"/>
    <mergeCell ref="A9:B9"/>
  </mergeCells>
  <pageMargins left="0.7" right="0.7" top="0.75" bottom="0.75" header="0.3" footer="0.3"/>
  <pageSetup paperSize="9" orientation="portrait" r:id="rId1"/>
  <ignoredErrors>
    <ignoredError sqref="F38 C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O45"/>
  <sheetViews>
    <sheetView topLeftCell="A4" workbookViewId="0">
      <selection activeCell="A6" sqref="A6:I6"/>
    </sheetView>
  </sheetViews>
  <sheetFormatPr defaultRowHeight="12.75"/>
  <cols>
    <col min="1" max="1" width="67.1640625" style="64" customWidth="1"/>
    <col min="2" max="2" width="19.1640625" style="65" customWidth="1"/>
    <col min="3" max="4" width="20.6640625" style="66" bestFit="1" customWidth="1"/>
    <col min="5" max="5" width="18.33203125" style="65" customWidth="1"/>
    <col min="6" max="6" width="18.33203125" style="65" hidden="1" customWidth="1"/>
    <col min="7" max="7" width="23" style="65" hidden="1" customWidth="1"/>
    <col min="8" max="8" width="13.83203125" style="65" customWidth="1"/>
    <col min="9" max="9" width="13.5" style="65" customWidth="1"/>
    <col min="10" max="10" width="18" style="33" bestFit="1" customWidth="1"/>
    <col min="11" max="11" width="11" style="33" bestFit="1" customWidth="1"/>
    <col min="12" max="16384" width="9.33203125" style="33"/>
  </cols>
  <sheetData>
    <row r="1" spans="1:15" ht="18" hidden="1">
      <c r="A1" s="32"/>
      <c r="B1" s="32"/>
      <c r="C1" s="32"/>
      <c r="D1" s="32"/>
      <c r="E1" s="32"/>
      <c r="F1" s="32"/>
      <c r="G1" s="32"/>
      <c r="H1" s="76"/>
      <c r="I1" s="76"/>
      <c r="J1" s="32"/>
    </row>
    <row r="2" spans="1:15" ht="15.75" hidden="1">
      <c r="A2" s="197"/>
      <c r="B2" s="197"/>
      <c r="C2" s="197"/>
      <c r="D2" s="197"/>
      <c r="E2" s="197"/>
      <c r="F2" s="197"/>
      <c r="G2" s="197"/>
      <c r="H2" s="197"/>
      <c r="I2" s="197"/>
      <c r="J2" s="197"/>
    </row>
    <row r="3" spans="1:15" ht="18" hidden="1">
      <c r="A3" s="32"/>
      <c r="B3" s="32"/>
      <c r="C3" s="32"/>
      <c r="D3" s="32"/>
      <c r="E3" s="32"/>
      <c r="F3" s="32"/>
      <c r="G3" s="32"/>
      <c r="H3" s="77"/>
      <c r="I3" s="77"/>
      <c r="J3" s="34"/>
    </row>
    <row r="4" spans="1:15" ht="10.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</row>
    <row r="5" spans="1:15" ht="10.5" customHeight="1">
      <c r="A5" s="32"/>
      <c r="B5" s="32"/>
      <c r="C5" s="32"/>
      <c r="D5" s="32"/>
      <c r="E5" s="32"/>
      <c r="F5" s="32"/>
      <c r="G5" s="32"/>
      <c r="H5" s="77"/>
      <c r="I5" s="77"/>
      <c r="J5" s="34"/>
    </row>
    <row r="6" spans="1:15" ht="15.75" customHeight="1">
      <c r="A6" s="194" t="s">
        <v>281</v>
      </c>
      <c r="B6" s="194"/>
      <c r="C6" s="194"/>
      <c r="D6" s="194"/>
      <c r="E6" s="194"/>
      <c r="F6" s="194"/>
      <c r="G6" s="194"/>
      <c r="H6" s="194"/>
      <c r="I6" s="194"/>
      <c r="J6" s="78"/>
    </row>
    <row r="7" spans="1:15" ht="18">
      <c r="A7" s="32"/>
      <c r="B7" s="32"/>
      <c r="C7" s="32"/>
      <c r="D7" s="32"/>
      <c r="E7" s="32"/>
      <c r="F7" s="32"/>
      <c r="G7" s="32"/>
      <c r="H7" s="77"/>
      <c r="I7" s="77"/>
      <c r="J7" s="34"/>
    </row>
    <row r="8" spans="1:15" s="36" customFormat="1" ht="57">
      <c r="A8" s="79" t="s">
        <v>11</v>
      </c>
      <c r="B8" s="35" t="s">
        <v>365</v>
      </c>
      <c r="C8" s="35" t="s">
        <v>366</v>
      </c>
      <c r="D8" s="35" t="s">
        <v>367</v>
      </c>
      <c r="E8" s="35" t="s">
        <v>368</v>
      </c>
      <c r="H8" s="35" t="s">
        <v>363</v>
      </c>
      <c r="I8" s="35" t="s">
        <v>364</v>
      </c>
    </row>
    <row r="9" spans="1:15" s="38" customFormat="1" ht="9" customHeight="1">
      <c r="A9" s="80">
        <v>1</v>
      </c>
      <c r="B9" s="37">
        <v>2</v>
      </c>
      <c r="C9" s="37">
        <v>3</v>
      </c>
      <c r="D9" s="37">
        <v>4.3333333333333304</v>
      </c>
      <c r="E9" s="37">
        <v>5.0833333333333304</v>
      </c>
      <c r="H9" s="37">
        <v>6</v>
      </c>
      <c r="I9" s="37">
        <v>7</v>
      </c>
      <c r="J9" s="23"/>
      <c r="K9" s="23"/>
    </row>
    <row r="10" spans="1:15" ht="45" hidden="1">
      <c r="A10" s="81" t="s">
        <v>5</v>
      </c>
      <c r="B10" s="82" t="s">
        <v>282</v>
      </c>
      <c r="C10" s="82" t="s">
        <v>283</v>
      </c>
      <c r="D10" s="82" t="s">
        <v>284</v>
      </c>
      <c r="E10" s="82" t="s">
        <v>285</v>
      </c>
      <c r="F10" s="82" t="s">
        <v>40</v>
      </c>
      <c r="G10" s="82" t="s">
        <v>41</v>
      </c>
      <c r="H10" s="83" t="s">
        <v>286</v>
      </c>
      <c r="I10" s="83" t="s">
        <v>287</v>
      </c>
      <c r="J10" s="59"/>
      <c r="K10" s="59"/>
      <c r="L10" s="59"/>
      <c r="M10" s="59"/>
      <c r="N10" s="59"/>
      <c r="O10" s="59"/>
    </row>
    <row r="11" spans="1:15" hidden="1">
      <c r="A11" s="43" t="s">
        <v>53</v>
      </c>
      <c r="B11" s="46" t="s">
        <v>6</v>
      </c>
      <c r="C11" s="46" t="s">
        <v>6</v>
      </c>
      <c r="D11" s="46" t="s">
        <v>6</v>
      </c>
      <c r="E11" s="46" t="s">
        <v>6</v>
      </c>
      <c r="F11" s="46" t="s">
        <v>5</v>
      </c>
      <c r="G11" s="46" t="s">
        <v>5</v>
      </c>
      <c r="H11" s="46" t="s">
        <v>5</v>
      </c>
      <c r="I11" s="46" t="s">
        <v>5</v>
      </c>
      <c r="J11" s="59"/>
      <c r="K11" s="59"/>
      <c r="L11" s="59"/>
      <c r="M11" s="59"/>
      <c r="N11" s="59"/>
      <c r="O11" s="59"/>
    </row>
    <row r="12" spans="1:15" s="38" customFormat="1">
      <c r="A12" s="107" t="s">
        <v>54</v>
      </c>
      <c r="B12" s="104">
        <v>633549788.47000003</v>
      </c>
      <c r="C12" s="105">
        <v>658972315</v>
      </c>
      <c r="D12" s="105">
        <v>694700345</v>
      </c>
      <c r="E12" s="105">
        <v>715885918.42999995</v>
      </c>
      <c r="F12" s="105">
        <v>112.99599991325699</v>
      </c>
      <c r="G12" s="105">
        <v>103.049598806519</v>
      </c>
      <c r="H12" s="105">
        <v>112.99599991325699</v>
      </c>
      <c r="I12" s="105">
        <v>103.049598806519</v>
      </c>
    </row>
    <row r="13" spans="1:15">
      <c r="A13" s="50" t="s">
        <v>288</v>
      </c>
      <c r="B13" s="52">
        <v>67455692.769999996</v>
      </c>
      <c r="C13" s="53">
        <v>13029262</v>
      </c>
      <c r="D13" s="53">
        <v>43748692</v>
      </c>
      <c r="E13" s="52">
        <v>43748687.869999997</v>
      </c>
      <c r="F13" s="52">
        <v>64.855442251801506</v>
      </c>
      <c r="G13" s="52">
        <v>99.999990559717801</v>
      </c>
      <c r="H13" s="52">
        <v>64.855442251801506</v>
      </c>
      <c r="I13" s="52">
        <v>99.999990559717801</v>
      </c>
      <c r="J13" s="106"/>
      <c r="K13" s="106"/>
      <c r="L13" s="106"/>
      <c r="M13" s="106"/>
      <c r="N13" s="54"/>
      <c r="O13" s="54"/>
    </row>
    <row r="14" spans="1:15">
      <c r="A14" s="55" t="s">
        <v>289</v>
      </c>
      <c r="B14" s="57">
        <v>67455692.769999996</v>
      </c>
      <c r="C14" s="58">
        <v>13029262</v>
      </c>
      <c r="D14" s="58">
        <v>43748692</v>
      </c>
      <c r="E14" s="57">
        <v>43748687.869999997</v>
      </c>
      <c r="F14" s="57">
        <v>64.855442251801506</v>
      </c>
      <c r="G14" s="57">
        <v>99.999990559717801</v>
      </c>
      <c r="H14" s="57">
        <v>64.855442251801506</v>
      </c>
      <c r="I14" s="57">
        <v>99.999990559717801</v>
      </c>
      <c r="J14" s="59"/>
      <c r="K14" s="59"/>
      <c r="L14" s="59"/>
      <c r="M14" s="59"/>
      <c r="N14" s="59"/>
      <c r="O14" s="59"/>
    </row>
    <row r="15" spans="1:15">
      <c r="A15" s="50" t="s">
        <v>290</v>
      </c>
      <c r="B15" s="52">
        <v>15789895.390000001</v>
      </c>
      <c r="C15" s="53">
        <v>15014000</v>
      </c>
      <c r="D15" s="53">
        <v>15014000</v>
      </c>
      <c r="E15" s="52">
        <v>16165751.82</v>
      </c>
      <c r="F15" s="52">
        <v>102.38036048191999</v>
      </c>
      <c r="G15" s="52">
        <v>107.671185693353</v>
      </c>
      <c r="H15" s="52">
        <v>102.38036048191999</v>
      </c>
      <c r="I15" s="52">
        <v>107.671185693353</v>
      </c>
      <c r="J15" s="54"/>
      <c r="K15" s="54"/>
      <c r="L15" s="54"/>
      <c r="M15" s="54"/>
      <c r="N15" s="54"/>
      <c r="O15" s="54"/>
    </row>
    <row r="16" spans="1:15">
      <c r="A16" s="55" t="s">
        <v>291</v>
      </c>
      <c r="B16" s="57">
        <v>15789895.390000001</v>
      </c>
      <c r="C16" s="58">
        <v>15014000</v>
      </c>
      <c r="D16" s="58">
        <v>15014000</v>
      </c>
      <c r="E16" s="57">
        <v>16165751.82</v>
      </c>
      <c r="F16" s="57">
        <v>102.38036048191999</v>
      </c>
      <c r="G16" s="57">
        <v>107.671185693353</v>
      </c>
      <c r="H16" s="57">
        <v>102.38036048191999</v>
      </c>
      <c r="I16" s="57">
        <v>107.671185693353</v>
      </c>
      <c r="J16" s="59"/>
      <c r="K16" s="59"/>
      <c r="L16" s="59"/>
      <c r="M16" s="59"/>
      <c r="N16" s="59"/>
      <c r="O16" s="59"/>
    </row>
    <row r="17" spans="1:15">
      <c r="A17" s="50" t="s">
        <v>292</v>
      </c>
      <c r="B17" s="52">
        <v>503362536.38999999</v>
      </c>
      <c r="C17" s="53">
        <v>578870000</v>
      </c>
      <c r="D17" s="53">
        <v>578870000</v>
      </c>
      <c r="E17" s="52">
        <v>585203770.36000001</v>
      </c>
      <c r="F17" s="52">
        <v>116.25890447806199</v>
      </c>
      <c r="G17" s="52">
        <v>101.094161100074</v>
      </c>
      <c r="H17" s="52">
        <v>116.25890447806199</v>
      </c>
      <c r="I17" s="52">
        <v>101.094161100074</v>
      </c>
      <c r="J17" s="54"/>
      <c r="K17" s="54"/>
      <c r="L17" s="54"/>
      <c r="M17" s="54"/>
      <c r="N17" s="54"/>
      <c r="O17" s="54"/>
    </row>
    <row r="18" spans="1:15">
      <c r="A18" s="55" t="s">
        <v>293</v>
      </c>
      <c r="B18" s="57">
        <v>503362536.38999999</v>
      </c>
      <c r="C18" s="58">
        <v>578870000</v>
      </c>
      <c r="D18" s="58">
        <v>578870000</v>
      </c>
      <c r="E18" s="57">
        <v>585203770.36000001</v>
      </c>
      <c r="F18" s="57">
        <v>116.25890447806199</v>
      </c>
      <c r="G18" s="57">
        <v>101.094161100074</v>
      </c>
      <c r="H18" s="57">
        <v>116.25890447806199</v>
      </c>
      <c r="I18" s="57">
        <v>101.094161100074</v>
      </c>
      <c r="J18" s="59"/>
      <c r="K18" s="59"/>
      <c r="L18" s="59"/>
      <c r="M18" s="59"/>
      <c r="N18" s="59"/>
      <c r="O18" s="59"/>
    </row>
    <row r="19" spans="1:15">
      <c r="A19" s="50" t="s">
        <v>294</v>
      </c>
      <c r="B19" s="52">
        <v>14101994.48</v>
      </c>
      <c r="C19" s="53">
        <v>8398636</v>
      </c>
      <c r="D19" s="53">
        <v>8398636</v>
      </c>
      <c r="E19" s="52">
        <v>22158763.530000001</v>
      </c>
      <c r="F19" s="52">
        <v>157.132124547534</v>
      </c>
      <c r="G19" s="52">
        <v>263.83764613682501</v>
      </c>
      <c r="H19" s="52">
        <v>157.132124547534</v>
      </c>
      <c r="I19" s="52">
        <v>263.83764613682501</v>
      </c>
      <c r="J19" s="54"/>
      <c r="K19" s="54"/>
      <c r="L19" s="54"/>
      <c r="M19" s="54"/>
      <c r="N19" s="54"/>
      <c r="O19" s="54"/>
    </row>
    <row r="20" spans="1:15">
      <c r="A20" s="55" t="s">
        <v>372</v>
      </c>
      <c r="B20" s="57">
        <v>258700.48</v>
      </c>
      <c r="C20" s="58">
        <v>742241</v>
      </c>
      <c r="D20" s="58">
        <v>742241</v>
      </c>
      <c r="E20" s="57">
        <v>736849.53</v>
      </c>
      <c r="F20" s="57">
        <v>284.82727592929098</v>
      </c>
      <c r="G20" s="57">
        <v>99.2736227182276</v>
      </c>
      <c r="H20" s="57">
        <v>284.82727592929098</v>
      </c>
      <c r="I20" s="57">
        <v>99.2736227182276</v>
      </c>
      <c r="J20" s="59"/>
      <c r="K20" s="59"/>
      <c r="L20" s="59"/>
      <c r="M20" s="59"/>
      <c r="N20" s="59"/>
      <c r="O20" s="59"/>
    </row>
    <row r="21" spans="1:15">
      <c r="A21" s="55" t="s">
        <v>295</v>
      </c>
      <c r="B21" s="57">
        <v>13843294</v>
      </c>
      <c r="C21" s="58">
        <v>406395</v>
      </c>
      <c r="D21" s="58">
        <v>406395</v>
      </c>
      <c r="E21" s="57">
        <v>18825507.25</v>
      </c>
      <c r="F21" s="57">
        <v>135.99008480207101</v>
      </c>
      <c r="G21" s="57">
        <v>4632.3176343212899</v>
      </c>
      <c r="H21" s="57">
        <v>135.99008480207101</v>
      </c>
      <c r="I21" s="57">
        <v>4632.3176343212899</v>
      </c>
      <c r="J21" s="59"/>
      <c r="K21" s="59"/>
      <c r="L21" s="59"/>
      <c r="M21" s="59"/>
      <c r="N21" s="59"/>
      <c r="O21" s="59"/>
    </row>
    <row r="22" spans="1:15">
      <c r="A22" s="55" t="s">
        <v>296</v>
      </c>
      <c r="B22" s="62"/>
      <c r="C22" s="58">
        <v>7250000</v>
      </c>
      <c r="D22" s="58">
        <v>7250000</v>
      </c>
      <c r="E22" s="57">
        <v>2596406.75</v>
      </c>
      <c r="F22" s="62"/>
      <c r="G22" s="57">
        <v>35.812506896551703</v>
      </c>
      <c r="H22" s="62"/>
      <c r="I22" s="57">
        <v>35.812506896551703</v>
      </c>
      <c r="J22" s="59"/>
      <c r="K22" s="59"/>
      <c r="L22" s="59"/>
      <c r="M22" s="59"/>
      <c r="N22" s="59"/>
      <c r="O22" s="59"/>
    </row>
    <row r="23" spans="1:15">
      <c r="A23" s="50" t="s">
        <v>297</v>
      </c>
      <c r="B23" s="52">
        <v>620074.36</v>
      </c>
      <c r="C23" s="53">
        <v>281000</v>
      </c>
      <c r="D23" s="53">
        <v>281000</v>
      </c>
      <c r="E23" s="52">
        <v>221111.32</v>
      </c>
      <c r="F23" s="52">
        <v>35.658839368878297</v>
      </c>
      <c r="G23" s="52">
        <v>78.687302491103196</v>
      </c>
      <c r="H23" s="52">
        <v>35.658839368878297</v>
      </c>
      <c r="I23" s="52">
        <v>78.687302491103196</v>
      </c>
      <c r="J23" s="54"/>
      <c r="K23" s="54"/>
      <c r="L23" s="54"/>
      <c r="M23" s="54"/>
      <c r="N23" s="54"/>
      <c r="O23" s="54"/>
    </row>
    <row r="24" spans="1:15">
      <c r="A24" s="55" t="s">
        <v>298</v>
      </c>
      <c r="B24" s="57">
        <v>620074.36</v>
      </c>
      <c r="C24" s="58">
        <v>281000</v>
      </c>
      <c r="D24" s="58">
        <v>281000</v>
      </c>
      <c r="E24" s="57">
        <v>221111.32</v>
      </c>
      <c r="F24" s="57">
        <v>35.658839368878297</v>
      </c>
      <c r="G24" s="57">
        <v>78.687302491103196</v>
      </c>
      <c r="H24" s="57">
        <v>35.658839368878297</v>
      </c>
      <c r="I24" s="57">
        <v>78.687302491103196</v>
      </c>
      <c r="J24" s="59"/>
      <c r="K24" s="59"/>
      <c r="L24" s="59"/>
      <c r="M24" s="59"/>
      <c r="N24" s="59"/>
      <c r="O24" s="59"/>
    </row>
    <row r="25" spans="1:15">
      <c r="A25" s="50" t="s">
        <v>299</v>
      </c>
      <c r="B25" s="52">
        <v>4526.95</v>
      </c>
      <c r="C25" s="53">
        <v>42000</v>
      </c>
      <c r="D25" s="53">
        <v>42000</v>
      </c>
      <c r="E25" s="52">
        <v>41817.68</v>
      </c>
      <c r="F25" s="52">
        <v>923.74954439523299</v>
      </c>
      <c r="G25" s="52">
        <v>99.565904761904804</v>
      </c>
      <c r="H25" s="52">
        <v>923.74954439523299</v>
      </c>
      <c r="I25" s="52">
        <v>99.565904761904804</v>
      </c>
      <c r="J25" s="54"/>
      <c r="K25" s="54"/>
      <c r="L25" s="54"/>
      <c r="M25" s="54"/>
      <c r="N25" s="54"/>
      <c r="O25" s="54"/>
    </row>
    <row r="26" spans="1:15">
      <c r="A26" s="55" t="s">
        <v>300</v>
      </c>
      <c r="B26" s="57">
        <v>4526.95</v>
      </c>
      <c r="C26" s="58">
        <v>42000</v>
      </c>
      <c r="D26" s="58">
        <v>42000</v>
      </c>
      <c r="E26" s="57">
        <v>41817.68</v>
      </c>
      <c r="F26" s="57">
        <v>923.74954439523299</v>
      </c>
      <c r="G26" s="57">
        <v>99.565904761904804</v>
      </c>
      <c r="H26" s="57">
        <v>923.74954439523299</v>
      </c>
      <c r="I26" s="57">
        <v>99.565904761904804</v>
      </c>
      <c r="J26" s="59"/>
      <c r="K26" s="59"/>
      <c r="L26" s="59"/>
      <c r="M26" s="59"/>
      <c r="N26" s="59"/>
      <c r="O26" s="59"/>
    </row>
    <row r="27" spans="1:15">
      <c r="A27" s="50" t="s">
        <v>301</v>
      </c>
      <c r="B27" s="52">
        <v>32215068.129999999</v>
      </c>
      <c r="C27" s="53">
        <v>43337417</v>
      </c>
      <c r="D27" s="53">
        <v>48346017</v>
      </c>
      <c r="E27" s="52">
        <v>48346015.850000001</v>
      </c>
      <c r="F27" s="52">
        <v>150.07267920373599</v>
      </c>
      <c r="G27" s="52">
        <v>99.999997621313895</v>
      </c>
      <c r="H27" s="52">
        <v>150.07267920373599</v>
      </c>
      <c r="I27" s="52">
        <v>99.999997621313895</v>
      </c>
      <c r="J27" s="54"/>
      <c r="K27" s="54"/>
      <c r="L27" s="54"/>
      <c r="M27" s="54"/>
      <c r="N27" s="54"/>
      <c r="O27" s="54"/>
    </row>
    <row r="28" spans="1:15">
      <c r="A28" s="55" t="s">
        <v>302</v>
      </c>
      <c r="B28" s="57">
        <v>32215068.129999999</v>
      </c>
      <c r="C28" s="58">
        <v>43337417</v>
      </c>
      <c r="D28" s="58">
        <v>48346017</v>
      </c>
      <c r="E28" s="57">
        <v>48346015.850000001</v>
      </c>
      <c r="F28" s="57">
        <v>150.07267920373599</v>
      </c>
      <c r="G28" s="57">
        <v>99.999997621313895</v>
      </c>
      <c r="H28" s="57">
        <v>150.07267920373599</v>
      </c>
      <c r="I28" s="57">
        <v>99.999997621313895</v>
      </c>
      <c r="J28" s="59"/>
      <c r="K28" s="59"/>
      <c r="L28" s="59"/>
      <c r="M28" s="59"/>
      <c r="N28" s="59"/>
      <c r="O28" s="59"/>
    </row>
    <row r="29" spans="1:15">
      <c r="A29" s="107" t="s">
        <v>35</v>
      </c>
      <c r="B29" s="108">
        <v>637622947.05999994</v>
      </c>
      <c r="C29" s="109">
        <v>664278201</v>
      </c>
      <c r="D29" s="109">
        <v>700006231</v>
      </c>
      <c r="E29" s="108">
        <v>717282408.58000004</v>
      </c>
      <c r="F29" s="108">
        <v>-112.493192393294</v>
      </c>
      <c r="G29" s="110">
        <v>-102.468003399815</v>
      </c>
      <c r="H29" s="108">
        <v>112.493192393294</v>
      </c>
      <c r="I29" s="108">
        <v>102.468003399815</v>
      </c>
      <c r="J29" s="111"/>
      <c r="K29" s="112"/>
      <c r="L29" s="112"/>
      <c r="M29" s="112"/>
      <c r="N29" s="112"/>
      <c r="O29" s="113"/>
    </row>
    <row r="30" spans="1:15">
      <c r="A30" s="50" t="s">
        <v>288</v>
      </c>
      <c r="B30" s="52">
        <v>67455692.769999996</v>
      </c>
      <c r="C30" s="53">
        <v>13029262</v>
      </c>
      <c r="D30" s="53">
        <v>43748692</v>
      </c>
      <c r="E30" s="52">
        <v>43748687.869999997</v>
      </c>
      <c r="F30" s="52">
        <v>-64.855442251801506</v>
      </c>
      <c r="G30" s="52">
        <v>-99.999990559717801</v>
      </c>
      <c r="H30" s="52">
        <v>64.855442251801506</v>
      </c>
      <c r="I30" s="52">
        <v>99.999990559717801</v>
      </c>
      <c r="J30" s="54"/>
      <c r="K30" s="54"/>
      <c r="L30" s="54"/>
      <c r="M30" s="54"/>
      <c r="N30" s="54"/>
      <c r="O30" s="54"/>
    </row>
    <row r="31" spans="1:15">
      <c r="A31" s="55" t="s">
        <v>289</v>
      </c>
      <c r="B31" s="57">
        <v>67455692.769999996</v>
      </c>
      <c r="C31" s="58">
        <v>13029262</v>
      </c>
      <c r="D31" s="58">
        <v>43748692</v>
      </c>
      <c r="E31" s="57">
        <v>43748687.869999997</v>
      </c>
      <c r="F31" s="57">
        <v>-64.855442251801506</v>
      </c>
      <c r="G31" s="57">
        <v>-99.999990559717801</v>
      </c>
      <c r="H31" s="57">
        <v>64.855442251801506</v>
      </c>
      <c r="I31" s="57">
        <v>99.999990559717801</v>
      </c>
      <c r="J31" s="59"/>
      <c r="K31" s="59"/>
      <c r="L31" s="59"/>
      <c r="M31" s="59"/>
      <c r="N31" s="59"/>
      <c r="O31" s="59"/>
    </row>
    <row r="32" spans="1:15">
      <c r="A32" s="50" t="s">
        <v>290</v>
      </c>
      <c r="B32" s="52">
        <v>19722913.02</v>
      </c>
      <c r="C32" s="53">
        <v>20013505</v>
      </c>
      <c r="D32" s="53">
        <v>20013505</v>
      </c>
      <c r="E32" s="52">
        <v>16779162.309999999</v>
      </c>
      <c r="F32" s="52">
        <v>-85.074462849301796</v>
      </c>
      <c r="G32" s="52">
        <v>-83.839199130786895</v>
      </c>
      <c r="H32" s="52">
        <v>85.074462849301796</v>
      </c>
      <c r="I32" s="52">
        <v>83.839199130786895</v>
      </c>
      <c r="J32" s="54"/>
      <c r="K32" s="54"/>
      <c r="L32" s="54"/>
      <c r="M32" s="54"/>
      <c r="N32" s="54"/>
      <c r="O32" s="54"/>
    </row>
    <row r="33" spans="1:15">
      <c r="A33" s="55" t="s">
        <v>291</v>
      </c>
      <c r="B33" s="57">
        <v>19722913.02</v>
      </c>
      <c r="C33" s="58">
        <v>20013505</v>
      </c>
      <c r="D33" s="58">
        <v>20013505</v>
      </c>
      <c r="E33" s="57">
        <v>16779162.309999999</v>
      </c>
      <c r="F33" s="57">
        <v>-85.074462849301796</v>
      </c>
      <c r="G33" s="57">
        <v>-83.839199130786895</v>
      </c>
      <c r="H33" s="57">
        <v>85.074462849301796</v>
      </c>
      <c r="I33" s="57">
        <v>83.839199130786895</v>
      </c>
      <c r="J33" s="59"/>
      <c r="K33" s="59"/>
      <c r="L33" s="59"/>
      <c r="M33" s="59"/>
      <c r="N33" s="59"/>
      <c r="O33" s="59"/>
    </row>
    <row r="34" spans="1:15">
      <c r="A34" s="50" t="s">
        <v>292</v>
      </c>
      <c r="B34" s="52">
        <v>503028589.79000002</v>
      </c>
      <c r="C34" s="53">
        <v>578852460</v>
      </c>
      <c r="D34" s="53">
        <v>578852460</v>
      </c>
      <c r="E34" s="52">
        <v>586358835.54999995</v>
      </c>
      <c r="F34" s="52">
        <v>-116.56570768567801</v>
      </c>
      <c r="G34" s="52">
        <v>-101.29676835959199</v>
      </c>
      <c r="H34" s="52">
        <v>116.56570768567801</v>
      </c>
      <c r="I34" s="52">
        <v>101.29676835959199</v>
      </c>
      <c r="J34" s="54"/>
      <c r="K34" s="54"/>
      <c r="L34" s="54"/>
      <c r="M34" s="54"/>
      <c r="N34" s="54"/>
      <c r="O34" s="54"/>
    </row>
    <row r="35" spans="1:15">
      <c r="A35" s="55" t="s">
        <v>293</v>
      </c>
      <c r="B35" s="57">
        <v>503028589.79000002</v>
      </c>
      <c r="C35" s="58">
        <v>578852460</v>
      </c>
      <c r="D35" s="58">
        <v>578852460</v>
      </c>
      <c r="E35" s="57">
        <v>586358835.54999995</v>
      </c>
      <c r="F35" s="57">
        <v>-116.56570768567801</v>
      </c>
      <c r="G35" s="57">
        <v>-101.29676835959199</v>
      </c>
      <c r="H35" s="57">
        <v>116.56570768567801</v>
      </c>
      <c r="I35" s="57">
        <v>101.29676835959199</v>
      </c>
      <c r="J35" s="59"/>
      <c r="K35" s="59"/>
      <c r="L35" s="59"/>
      <c r="M35" s="59"/>
      <c r="N35" s="59"/>
      <c r="O35" s="59"/>
    </row>
    <row r="36" spans="1:15">
      <c r="A36" s="50" t="s">
        <v>294</v>
      </c>
      <c r="B36" s="52">
        <v>14028170.189999999</v>
      </c>
      <c r="C36" s="53">
        <v>8515212</v>
      </c>
      <c r="D36" s="53">
        <v>8515212</v>
      </c>
      <c r="E36" s="52">
        <v>21856520.41</v>
      </c>
      <c r="F36" s="52">
        <v>-155.80449990249201</v>
      </c>
      <c r="G36" s="52">
        <v>-256.67617447457599</v>
      </c>
      <c r="H36" s="52">
        <v>155.80449990249201</v>
      </c>
      <c r="I36" s="52">
        <v>256.67617447457599</v>
      </c>
      <c r="J36" s="54"/>
      <c r="K36" s="54"/>
      <c r="L36" s="54"/>
      <c r="M36" s="54"/>
      <c r="N36" s="54"/>
      <c r="O36" s="54"/>
    </row>
    <row r="37" spans="1:15">
      <c r="A37" s="55" t="s">
        <v>372</v>
      </c>
      <c r="B37" s="57">
        <v>173538.93</v>
      </c>
      <c r="C37" s="58">
        <v>487093</v>
      </c>
      <c r="D37" s="58">
        <v>487093</v>
      </c>
      <c r="E37" s="57">
        <v>126098.74</v>
      </c>
      <c r="F37" s="57">
        <v>-72.663084876690206</v>
      </c>
      <c r="G37" s="57">
        <v>-25.888021384006699</v>
      </c>
      <c r="H37" s="57">
        <v>72.663084876690206</v>
      </c>
      <c r="I37" s="57">
        <v>25.888021384006699</v>
      </c>
      <c r="J37" s="59"/>
      <c r="K37" s="59"/>
      <c r="L37" s="59"/>
      <c r="M37" s="59"/>
      <c r="N37" s="59"/>
      <c r="O37" s="59"/>
    </row>
    <row r="38" spans="1:15">
      <c r="A38" s="55" t="s">
        <v>295</v>
      </c>
      <c r="B38" s="57">
        <v>13854631.26</v>
      </c>
      <c r="C38" s="58">
        <v>778119</v>
      </c>
      <c r="D38" s="58">
        <v>778119</v>
      </c>
      <c r="E38" s="57">
        <v>19134014.920000002</v>
      </c>
      <c r="F38" s="57">
        <v>-138.105551572796</v>
      </c>
      <c r="G38" s="57">
        <v>-2459.0088302688901</v>
      </c>
      <c r="H38" s="57">
        <v>138.105551572796</v>
      </c>
      <c r="I38" s="57">
        <v>2459.0088302688901</v>
      </c>
      <c r="J38" s="59"/>
      <c r="K38" s="59"/>
      <c r="L38" s="59"/>
      <c r="M38" s="59"/>
      <c r="N38" s="59"/>
      <c r="O38" s="59"/>
    </row>
    <row r="39" spans="1:15">
      <c r="A39" s="55" t="s">
        <v>296</v>
      </c>
      <c r="B39" s="62"/>
      <c r="C39" s="58">
        <v>7250000</v>
      </c>
      <c r="D39" s="58">
        <v>7250000</v>
      </c>
      <c r="E39" s="57">
        <v>2596406.75</v>
      </c>
      <c r="F39" s="62"/>
      <c r="G39" s="57">
        <v>-35.812506896551703</v>
      </c>
      <c r="H39" s="62"/>
      <c r="I39" s="57">
        <v>35.812506896551703</v>
      </c>
      <c r="J39" s="59"/>
      <c r="K39" s="59"/>
      <c r="L39" s="59"/>
      <c r="M39" s="59"/>
      <c r="N39" s="59"/>
      <c r="O39" s="59"/>
    </row>
    <row r="40" spans="1:15">
      <c r="A40" s="50" t="s">
        <v>297</v>
      </c>
      <c r="B40" s="52">
        <v>1160217.6499999999</v>
      </c>
      <c r="C40" s="53">
        <v>516545</v>
      </c>
      <c r="D40" s="53">
        <v>516545</v>
      </c>
      <c r="E40" s="52">
        <v>147561.60000000001</v>
      </c>
      <c r="F40" s="52">
        <v>-12.7184412338495</v>
      </c>
      <c r="G40" s="52">
        <v>-28.5670367538162</v>
      </c>
      <c r="H40" s="52">
        <v>12.7184412338495</v>
      </c>
      <c r="I40" s="52">
        <v>28.5670367538162</v>
      </c>
      <c r="J40" s="54"/>
      <c r="K40" s="54"/>
      <c r="L40" s="54"/>
      <c r="M40" s="54"/>
      <c r="N40" s="54"/>
      <c r="O40" s="54"/>
    </row>
    <row r="41" spans="1:15">
      <c r="A41" s="55" t="s">
        <v>298</v>
      </c>
      <c r="B41" s="57">
        <v>1160217.6499999999</v>
      </c>
      <c r="C41" s="58">
        <v>516545</v>
      </c>
      <c r="D41" s="58">
        <v>516545</v>
      </c>
      <c r="E41" s="57">
        <v>147561.60000000001</v>
      </c>
      <c r="F41" s="57">
        <v>-12.7184412338495</v>
      </c>
      <c r="G41" s="57">
        <v>-28.5670367538162</v>
      </c>
      <c r="H41" s="57">
        <v>12.7184412338495</v>
      </c>
      <c r="I41" s="57">
        <v>28.5670367538162</v>
      </c>
      <c r="J41" s="59"/>
      <c r="K41" s="59"/>
      <c r="L41" s="59"/>
      <c r="M41" s="59"/>
      <c r="N41" s="59"/>
      <c r="O41" s="59"/>
    </row>
    <row r="42" spans="1:15">
      <c r="A42" s="50" t="s">
        <v>299</v>
      </c>
      <c r="B42" s="52">
        <v>12295.51</v>
      </c>
      <c r="C42" s="53">
        <v>13800</v>
      </c>
      <c r="D42" s="53">
        <v>13800</v>
      </c>
      <c r="E42" s="52">
        <v>45624.99</v>
      </c>
      <c r="F42" s="52">
        <v>-371.07033380477901</v>
      </c>
      <c r="G42" s="52">
        <v>-330.615869565217</v>
      </c>
      <c r="H42" s="52">
        <v>371.07033380477901</v>
      </c>
      <c r="I42" s="52">
        <v>330.615869565217</v>
      </c>
      <c r="J42" s="54"/>
      <c r="K42" s="54"/>
      <c r="L42" s="54"/>
      <c r="M42" s="54"/>
      <c r="N42" s="54"/>
      <c r="O42" s="54"/>
    </row>
    <row r="43" spans="1:15">
      <c r="A43" s="55" t="s">
        <v>300</v>
      </c>
      <c r="B43" s="57">
        <v>12295.51</v>
      </c>
      <c r="C43" s="58">
        <v>13800</v>
      </c>
      <c r="D43" s="58">
        <v>13800</v>
      </c>
      <c r="E43" s="57">
        <v>45624.99</v>
      </c>
      <c r="F43" s="57">
        <v>-371.07033380477901</v>
      </c>
      <c r="G43" s="57">
        <v>-330.615869565217</v>
      </c>
      <c r="H43" s="57">
        <v>371.07033380477901</v>
      </c>
      <c r="I43" s="57">
        <v>330.615869565217</v>
      </c>
      <c r="J43" s="59"/>
      <c r="K43" s="59"/>
      <c r="L43" s="59"/>
      <c r="M43" s="59"/>
      <c r="N43" s="59"/>
      <c r="O43" s="59"/>
    </row>
    <row r="44" spans="1:15">
      <c r="A44" s="50" t="s">
        <v>301</v>
      </c>
      <c r="B44" s="52">
        <v>32215068.129999999</v>
      </c>
      <c r="C44" s="53">
        <v>43337417</v>
      </c>
      <c r="D44" s="53">
        <v>48346017</v>
      </c>
      <c r="E44" s="52">
        <v>48346015.850000001</v>
      </c>
      <c r="F44" s="52">
        <v>-150.07267920373599</v>
      </c>
      <c r="G44" s="52">
        <v>-99.999997621313895</v>
      </c>
      <c r="H44" s="52">
        <v>150.07267920373599</v>
      </c>
      <c r="I44" s="52">
        <v>99.999997621313895</v>
      </c>
      <c r="J44" s="54"/>
      <c r="K44" s="54"/>
      <c r="L44" s="54"/>
      <c r="M44" s="54"/>
      <c r="N44" s="54"/>
      <c r="O44" s="54"/>
    </row>
    <row r="45" spans="1:15">
      <c r="A45" s="55" t="s">
        <v>302</v>
      </c>
      <c r="B45" s="57">
        <v>32215068.129999999</v>
      </c>
      <c r="C45" s="58">
        <v>43337417</v>
      </c>
      <c r="D45" s="58">
        <v>48346017</v>
      </c>
      <c r="E45" s="57">
        <v>48346015.850000001</v>
      </c>
      <c r="F45" s="57">
        <v>-150.07267920373599</v>
      </c>
      <c r="G45" s="57">
        <v>-99.999997621313895</v>
      </c>
      <c r="H45" s="57">
        <v>150.07267920373599</v>
      </c>
      <c r="I45" s="57">
        <v>99.999997621313895</v>
      </c>
      <c r="J45" s="59"/>
      <c r="K45" s="59"/>
      <c r="L45" s="59"/>
      <c r="M45" s="59"/>
      <c r="N45" s="59"/>
      <c r="O45" s="59"/>
    </row>
  </sheetData>
  <mergeCells count="3">
    <mergeCell ref="A2:J2"/>
    <mergeCell ref="A4:J4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O24"/>
  <sheetViews>
    <sheetView topLeftCell="A4" workbookViewId="0">
      <selection activeCell="A6" sqref="A6:H6"/>
    </sheetView>
  </sheetViews>
  <sheetFormatPr defaultRowHeight="12.75"/>
  <cols>
    <col min="1" max="1" width="14" style="33" customWidth="1"/>
    <col min="2" max="2" width="48.5" style="64" customWidth="1"/>
    <col min="3" max="3" width="19.1640625" style="65" customWidth="1"/>
    <col min="4" max="5" width="20.6640625" style="66" bestFit="1" customWidth="1"/>
    <col min="6" max="6" width="18.33203125" style="65" customWidth="1"/>
    <col min="7" max="8" width="15.83203125" style="65" customWidth="1"/>
    <col min="9" max="9" width="18" style="33" bestFit="1" customWidth="1"/>
    <col min="10" max="10" width="11" style="33" bestFit="1" customWidth="1"/>
    <col min="11" max="11" width="18" style="33" bestFit="1" customWidth="1"/>
    <col min="12" max="12" width="11" style="33" bestFit="1" customWidth="1"/>
    <col min="13" max="16384" width="9.33203125" style="33"/>
  </cols>
  <sheetData>
    <row r="1" spans="1:15" ht="18" hidden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ht="15.75" hidden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5" ht="18" hidden="1">
      <c r="A3" s="32"/>
      <c r="B3" s="32"/>
      <c r="C3" s="32"/>
      <c r="D3" s="32"/>
      <c r="E3" s="32"/>
      <c r="F3" s="32"/>
      <c r="G3" s="32"/>
      <c r="H3" s="32"/>
      <c r="I3" s="34"/>
      <c r="J3" s="34"/>
      <c r="K3" s="34"/>
    </row>
    <row r="4" spans="1:15" ht="12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5" ht="13.5" customHeight="1">
      <c r="A5" s="32"/>
      <c r="B5" s="32"/>
      <c r="C5" s="32"/>
      <c r="D5" s="32"/>
      <c r="E5" s="32"/>
      <c r="F5" s="32"/>
      <c r="G5" s="32"/>
      <c r="H5" s="32"/>
      <c r="I5" s="34"/>
      <c r="J5" s="34"/>
      <c r="K5" s="34"/>
    </row>
    <row r="6" spans="1:15" ht="15.75" customHeight="1">
      <c r="A6" s="194" t="s">
        <v>303</v>
      </c>
      <c r="B6" s="194"/>
      <c r="C6" s="194"/>
      <c r="D6" s="194"/>
      <c r="E6" s="194"/>
      <c r="F6" s="194"/>
      <c r="G6" s="194"/>
      <c r="H6" s="194"/>
      <c r="I6" s="78"/>
      <c r="J6" s="78"/>
      <c r="K6" s="78"/>
    </row>
    <row r="7" spans="1:15" ht="18">
      <c r="A7" s="32"/>
      <c r="B7" s="32"/>
      <c r="C7" s="32"/>
      <c r="D7" s="32"/>
      <c r="E7" s="32"/>
      <c r="F7" s="32"/>
      <c r="G7" s="32"/>
      <c r="H7" s="32"/>
      <c r="I7" s="34"/>
      <c r="J7" s="34"/>
      <c r="K7" s="34"/>
    </row>
    <row r="8" spans="1:15" s="36" customFormat="1" ht="57">
      <c r="A8" s="195" t="s">
        <v>11</v>
      </c>
      <c r="B8" s="195"/>
      <c r="C8" s="35" t="str">
        <f t="shared" ref="C8:F8" si="0">UPPER(C11)</f>
        <v>OSTVARENJE/IZVRŠENJE 
01.2024. - 12.2024.</v>
      </c>
      <c r="D8" s="35" t="s">
        <v>366</v>
      </c>
      <c r="E8" s="35" t="s">
        <v>367</v>
      </c>
      <c r="F8" s="35" t="str">
        <f t="shared" si="0"/>
        <v>OSTVARENJE/IZVRŠENJE 
01.2025. - 12.2025.</v>
      </c>
      <c r="G8" s="35" t="s">
        <v>363</v>
      </c>
      <c r="H8" s="35" t="s">
        <v>364</v>
      </c>
    </row>
    <row r="9" spans="1:15" s="38" customFormat="1" ht="9.75" customHeight="1">
      <c r="A9" s="196">
        <v>1</v>
      </c>
      <c r="B9" s="196"/>
      <c r="C9" s="37">
        <v>2</v>
      </c>
      <c r="D9" s="37">
        <v>3</v>
      </c>
      <c r="E9" s="37">
        <v>4.3333333333333304</v>
      </c>
      <c r="F9" s="37">
        <v>5.0833333333333304</v>
      </c>
      <c r="G9" s="37">
        <v>6</v>
      </c>
      <c r="H9" s="37">
        <v>7</v>
      </c>
      <c r="I9" s="23"/>
      <c r="J9" s="23"/>
      <c r="K9" s="23"/>
      <c r="L9" s="23"/>
    </row>
    <row r="10" spans="1:15" s="38" customFormat="1">
      <c r="A10" s="39"/>
      <c r="B10" s="40" t="s">
        <v>304</v>
      </c>
      <c r="C10" s="41">
        <f t="shared" ref="C10" si="1">C13</f>
        <v>637622947.05999994</v>
      </c>
      <c r="D10" s="41">
        <v>664278201</v>
      </c>
      <c r="E10" s="41">
        <v>700006231</v>
      </c>
      <c r="F10" s="41">
        <v>717282408.58000004</v>
      </c>
      <c r="G10" s="41">
        <f>+F10/C10*100</f>
        <v>112.49319239329449</v>
      </c>
      <c r="H10" s="41">
        <f>+F10/E10*100</f>
        <v>102.46800339981546</v>
      </c>
      <c r="I10" s="42"/>
      <c r="J10" s="42"/>
      <c r="K10" s="42"/>
      <c r="L10" s="42"/>
      <c r="M10" s="39"/>
      <c r="N10" s="39"/>
      <c r="O10" s="39"/>
    </row>
    <row r="11" spans="1:15" ht="45" hidden="1">
      <c r="A11" s="43" t="s">
        <v>5</v>
      </c>
      <c r="B11" s="43" t="s">
        <v>5</v>
      </c>
      <c r="C11" s="44" t="s">
        <v>44</v>
      </c>
      <c r="D11" s="44" t="s">
        <v>362</v>
      </c>
      <c r="E11" s="44" t="s">
        <v>362</v>
      </c>
      <c r="F11" s="44" t="s">
        <v>47</v>
      </c>
      <c r="G11" s="41" t="e">
        <f t="shared" ref="G11:G15" si="2">+F11/C11*100</f>
        <v>#VALUE!</v>
      </c>
      <c r="H11" s="41" t="e">
        <f t="shared" ref="H11:H15" si="3">+F11/E11*100</f>
        <v>#VALUE!</v>
      </c>
      <c r="I11" s="42"/>
      <c r="J11" s="42"/>
      <c r="K11" s="42"/>
      <c r="L11" s="42"/>
      <c r="M11" s="45"/>
      <c r="N11" s="45"/>
      <c r="O11" s="45"/>
    </row>
    <row r="12" spans="1:15" hidden="1">
      <c r="A12" s="43" t="s">
        <v>305</v>
      </c>
      <c r="B12" s="43" t="s">
        <v>5</v>
      </c>
      <c r="C12" s="46" t="s">
        <v>6</v>
      </c>
      <c r="D12" s="46" t="s">
        <v>6</v>
      </c>
      <c r="E12" s="46" t="s">
        <v>6</v>
      </c>
      <c r="F12" s="46" t="s">
        <v>6</v>
      </c>
      <c r="G12" s="41" t="e">
        <f t="shared" si="2"/>
        <v>#VALUE!</v>
      </c>
      <c r="H12" s="41" t="e">
        <f t="shared" si="3"/>
        <v>#VALUE!</v>
      </c>
      <c r="I12" s="42"/>
      <c r="J12" s="42"/>
      <c r="K12" s="42"/>
      <c r="L12" s="42"/>
      <c r="M12" s="45"/>
      <c r="N12" s="45"/>
      <c r="O12" s="45"/>
    </row>
    <row r="13" spans="1:15" hidden="1">
      <c r="A13" s="47" t="s">
        <v>306</v>
      </c>
      <c r="B13" s="67" t="s">
        <v>307</v>
      </c>
      <c r="C13" s="68">
        <v>637622947.05999994</v>
      </c>
      <c r="D13" s="69">
        <v>664278201</v>
      </c>
      <c r="E13" s="69">
        <v>700006231</v>
      </c>
      <c r="F13" s="69">
        <v>370278175.98000002</v>
      </c>
      <c r="G13" s="41">
        <f t="shared" si="2"/>
        <v>58.071651543801337</v>
      </c>
      <c r="H13" s="41">
        <f t="shared" si="3"/>
        <v>52.896411429229126</v>
      </c>
      <c r="I13" s="42"/>
      <c r="J13" s="42"/>
      <c r="K13" s="42"/>
      <c r="L13" s="42"/>
      <c r="M13" s="45"/>
      <c r="N13" s="45"/>
      <c r="O13" s="45"/>
    </row>
    <row r="14" spans="1:15">
      <c r="A14" s="50" t="s">
        <v>308</v>
      </c>
      <c r="B14" s="51" t="s">
        <v>309</v>
      </c>
      <c r="C14" s="52">
        <v>637622947.05999994</v>
      </c>
      <c r="D14" s="53">
        <v>664278201</v>
      </c>
      <c r="E14" s="53">
        <v>700006231</v>
      </c>
      <c r="F14" s="53">
        <v>717282408.58000004</v>
      </c>
      <c r="G14" s="52">
        <f t="shared" si="2"/>
        <v>112.49319239329449</v>
      </c>
      <c r="H14" s="52">
        <f t="shared" si="3"/>
        <v>102.46800339981546</v>
      </c>
      <c r="I14" s="85"/>
      <c r="J14" s="85"/>
      <c r="K14" s="85"/>
      <c r="L14" s="85"/>
      <c r="M14" s="54"/>
      <c r="N14" s="54"/>
      <c r="O14" s="54"/>
    </row>
    <row r="15" spans="1:15">
      <c r="A15" s="55" t="s">
        <v>310</v>
      </c>
      <c r="B15" s="56" t="s">
        <v>311</v>
      </c>
      <c r="C15" s="57">
        <v>637622947.05999994</v>
      </c>
      <c r="D15" s="58">
        <v>664278201</v>
      </c>
      <c r="E15" s="58">
        <v>700006231</v>
      </c>
      <c r="F15" s="58">
        <v>717282408.58000004</v>
      </c>
      <c r="G15" s="57">
        <f t="shared" si="2"/>
        <v>112.49319239329449</v>
      </c>
      <c r="H15" s="57">
        <f t="shared" si="3"/>
        <v>102.46800339981546</v>
      </c>
      <c r="I15" s="86"/>
      <c r="J15" s="86"/>
      <c r="K15" s="86"/>
      <c r="L15" s="86"/>
      <c r="M15" s="59"/>
      <c r="N15" s="59"/>
      <c r="O15" s="59"/>
    </row>
    <row r="16" spans="1:15">
      <c r="F16" s="41"/>
    </row>
    <row r="24" spans="4:5">
      <c r="D24" s="65"/>
      <c r="E24" s="65"/>
    </row>
  </sheetData>
  <mergeCells count="5">
    <mergeCell ref="A2:K2"/>
    <mergeCell ref="A4:K4"/>
    <mergeCell ref="A8:B8"/>
    <mergeCell ref="A9:B9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O17"/>
  <sheetViews>
    <sheetView topLeftCell="A4" workbookViewId="0">
      <selection activeCell="A6" sqref="A6:H6"/>
    </sheetView>
  </sheetViews>
  <sheetFormatPr defaultRowHeight="12.75"/>
  <cols>
    <col min="1" max="1" width="18.33203125" style="33" customWidth="1"/>
    <col min="2" max="2" width="54.5" style="64" customWidth="1"/>
    <col min="3" max="3" width="18.83203125" style="65" customWidth="1"/>
    <col min="4" max="5" width="20.6640625" style="66" bestFit="1" customWidth="1"/>
    <col min="6" max="6" width="18.5" style="65" customWidth="1"/>
    <col min="7" max="8" width="13.83203125" style="65" customWidth="1"/>
    <col min="9" max="9" width="18" style="33" bestFit="1" customWidth="1"/>
    <col min="10" max="10" width="11" style="33" bestFit="1" customWidth="1"/>
    <col min="11" max="11" width="18" style="33" bestFit="1" customWidth="1"/>
    <col min="12" max="12" width="11" style="33" bestFit="1" customWidth="1"/>
    <col min="13" max="16384" width="9.33203125" style="33"/>
  </cols>
  <sheetData>
    <row r="1" spans="1:15" ht="18" hidden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ht="15.75" hidden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5" ht="18" hidden="1">
      <c r="A3" s="32"/>
      <c r="B3" s="32"/>
      <c r="C3" s="32"/>
      <c r="D3" s="32"/>
      <c r="E3" s="32"/>
      <c r="F3" s="32"/>
      <c r="G3" s="32"/>
      <c r="H3" s="32"/>
      <c r="I3" s="34"/>
      <c r="J3" s="34"/>
      <c r="K3" s="34"/>
    </row>
    <row r="4" spans="1:15" ht="9.7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5" ht="12" customHeight="1">
      <c r="A5" s="32"/>
      <c r="B5" s="32"/>
      <c r="C5" s="32"/>
      <c r="D5" s="32"/>
      <c r="E5" s="32"/>
      <c r="F5" s="32"/>
      <c r="G5" s="32"/>
      <c r="H5" s="32"/>
      <c r="I5" s="34"/>
      <c r="J5" s="34"/>
      <c r="K5" s="34"/>
    </row>
    <row r="6" spans="1:15" ht="15.75" customHeight="1">
      <c r="A6" s="194" t="s">
        <v>312</v>
      </c>
      <c r="B6" s="194"/>
      <c r="C6" s="194"/>
      <c r="D6" s="194"/>
      <c r="E6" s="194"/>
      <c r="F6" s="194"/>
      <c r="G6" s="194"/>
      <c r="H6" s="194"/>
      <c r="I6" s="78"/>
      <c r="J6" s="78"/>
      <c r="K6" s="78"/>
    </row>
    <row r="7" spans="1:15" ht="18">
      <c r="A7" s="32"/>
      <c r="B7" s="32"/>
      <c r="C7" s="32"/>
      <c r="D7" s="32"/>
      <c r="E7" s="32"/>
      <c r="F7" s="32"/>
      <c r="G7" s="32"/>
      <c r="H7" s="32"/>
      <c r="I7" s="34"/>
      <c r="J7" s="34"/>
      <c r="K7" s="34"/>
    </row>
    <row r="8" spans="1:15" s="36" customFormat="1" ht="57">
      <c r="A8" s="195" t="s">
        <v>11</v>
      </c>
      <c r="B8" s="195"/>
      <c r="C8" s="35" t="str">
        <f t="shared" ref="C8:H8" si="0">UPPER(C11)</f>
        <v>OSTVARENJE/IZVRŠENJE 
01.2024. - 12.2024.</v>
      </c>
      <c r="D8" s="35" t="str">
        <f t="shared" si="0"/>
        <v>IZVORNI PLAN  ILI REBALANS
2025.</v>
      </c>
      <c r="E8" s="35" t="str">
        <f t="shared" si="0"/>
        <v>TEKUĆI PLAN 
2025.</v>
      </c>
      <c r="F8" s="35" t="str">
        <f t="shared" si="0"/>
        <v>OSTVARENJE/IZVRŠENJE 
01.2025. - 12.2025.</v>
      </c>
      <c r="G8" s="35" t="str">
        <f t="shared" si="0"/>
        <v>INDEKS
(5)/(2)</v>
      </c>
      <c r="H8" s="35" t="str">
        <f t="shared" si="0"/>
        <v>INDEKS
(5)/(4)</v>
      </c>
    </row>
    <row r="9" spans="1:15" s="38" customFormat="1" ht="9" customHeight="1">
      <c r="A9" s="196">
        <v>1</v>
      </c>
      <c r="B9" s="196"/>
      <c r="C9" s="37">
        <v>2</v>
      </c>
      <c r="D9" s="37">
        <v>3</v>
      </c>
      <c r="E9" s="37">
        <v>4.3333333333333304</v>
      </c>
      <c r="F9" s="37">
        <v>5.0833333333333304</v>
      </c>
      <c r="G9" s="37">
        <v>6</v>
      </c>
      <c r="H9" s="37">
        <v>7</v>
      </c>
      <c r="I9" s="23"/>
      <c r="J9" s="23"/>
      <c r="K9" s="23"/>
      <c r="L9" s="23"/>
    </row>
    <row r="10" spans="1:15" s="38" customFormat="1" hidden="1">
      <c r="A10" s="39"/>
      <c r="B10" s="40" t="s">
        <v>304</v>
      </c>
      <c r="C10" s="41" t="e">
        <f>#REF!</f>
        <v>#REF!</v>
      </c>
      <c r="D10" s="41" t="e">
        <f>#REF!</f>
        <v>#REF!</v>
      </c>
      <c r="E10" s="41" t="e">
        <f>#REF!</f>
        <v>#REF!</v>
      </c>
      <c r="F10" s="41" t="e">
        <f>#REF!</f>
        <v>#REF!</v>
      </c>
      <c r="G10" s="41" t="e">
        <f>#REF!</f>
        <v>#REF!</v>
      </c>
      <c r="H10" s="41" t="e">
        <f>#REF!</f>
        <v>#REF!</v>
      </c>
      <c r="I10" s="42"/>
      <c r="J10" s="42"/>
      <c r="K10" s="42"/>
      <c r="L10" s="42"/>
      <c r="M10" s="39"/>
      <c r="N10" s="39"/>
      <c r="O10" s="39"/>
    </row>
    <row r="11" spans="1:15" ht="33.75" hidden="1">
      <c r="A11" s="43" t="s">
        <v>5</v>
      </c>
      <c r="B11" s="43" t="s">
        <v>5</v>
      </c>
      <c r="C11" s="44" t="s">
        <v>44</v>
      </c>
      <c r="D11" s="44" t="s">
        <v>45</v>
      </c>
      <c r="E11" s="44" t="s">
        <v>46</v>
      </c>
      <c r="F11" s="44" t="s">
        <v>47</v>
      </c>
      <c r="G11" s="44" t="s">
        <v>40</v>
      </c>
      <c r="H11" s="44" t="s">
        <v>41</v>
      </c>
      <c r="I11" s="42"/>
      <c r="J11" s="42"/>
      <c r="K11" s="42"/>
      <c r="L11" s="42"/>
      <c r="M11" s="45"/>
      <c r="N11" s="45"/>
      <c r="O11" s="45"/>
    </row>
    <row r="12" spans="1:15" hidden="1">
      <c r="A12" s="43" t="s">
        <v>48</v>
      </c>
      <c r="B12" s="43" t="s">
        <v>5</v>
      </c>
      <c r="C12" s="46" t="s">
        <v>6</v>
      </c>
      <c r="D12" s="46" t="s">
        <v>6</v>
      </c>
      <c r="E12" s="46" t="s">
        <v>6</v>
      </c>
      <c r="F12" s="46" t="s">
        <v>5</v>
      </c>
      <c r="G12" s="46" t="s">
        <v>5</v>
      </c>
      <c r="H12" s="46" t="s">
        <v>5</v>
      </c>
      <c r="I12" s="45"/>
      <c r="J12" s="45"/>
      <c r="K12" s="45"/>
      <c r="L12" s="45"/>
      <c r="M12" s="45"/>
      <c r="N12" s="45"/>
      <c r="O12" s="45"/>
    </row>
    <row r="13" spans="1:15" hidden="1">
      <c r="A13" s="47" t="s">
        <v>49</v>
      </c>
      <c r="B13" s="47" t="s">
        <v>5</v>
      </c>
      <c r="C13" s="48">
        <v>290207.03999999998</v>
      </c>
      <c r="D13" s="49">
        <v>240000</v>
      </c>
      <c r="E13" s="49">
        <v>240000</v>
      </c>
      <c r="F13" s="87"/>
      <c r="G13" s="87"/>
      <c r="H13" s="87"/>
      <c r="I13" s="45"/>
      <c r="J13" s="45"/>
      <c r="K13" s="45"/>
      <c r="L13" s="45"/>
      <c r="M13" s="45"/>
      <c r="N13" s="45"/>
      <c r="O13" s="45"/>
    </row>
    <row r="14" spans="1:15" ht="51" hidden="1">
      <c r="A14" s="70" t="s">
        <v>33</v>
      </c>
      <c r="B14" s="71" t="s">
        <v>33</v>
      </c>
      <c r="C14" s="57">
        <v>290207.03999999998</v>
      </c>
      <c r="D14" s="58">
        <v>240000</v>
      </c>
      <c r="E14" s="58">
        <v>240000</v>
      </c>
      <c r="F14" s="62"/>
      <c r="G14" s="62"/>
      <c r="H14" s="62"/>
      <c r="I14" s="59"/>
      <c r="J14" s="59"/>
      <c r="K14" s="59"/>
      <c r="L14" s="59"/>
      <c r="M14" s="59"/>
      <c r="N14" s="59"/>
      <c r="O14" s="59"/>
    </row>
    <row r="15" spans="1:15" hidden="1">
      <c r="A15" s="60" t="s">
        <v>49</v>
      </c>
      <c r="B15" s="61" t="s">
        <v>5</v>
      </c>
      <c r="C15" s="57">
        <v>290207.03999999998</v>
      </c>
      <c r="D15" s="58">
        <v>240000</v>
      </c>
      <c r="E15" s="58">
        <v>240000</v>
      </c>
      <c r="F15" s="62"/>
      <c r="G15" s="62"/>
      <c r="H15" s="62"/>
      <c r="I15" s="59"/>
      <c r="J15" s="59"/>
      <c r="K15" s="59"/>
      <c r="L15" s="59"/>
      <c r="M15" s="59"/>
      <c r="N15" s="59"/>
      <c r="O15" s="59"/>
    </row>
    <row r="16" spans="1:15">
      <c r="A16" s="88" t="s">
        <v>50</v>
      </c>
      <c r="B16" s="73" t="s">
        <v>51</v>
      </c>
      <c r="C16" s="52">
        <v>290207.03999999998</v>
      </c>
      <c r="D16" s="53">
        <v>240000</v>
      </c>
      <c r="E16" s="53">
        <v>240000</v>
      </c>
      <c r="F16" s="89">
        <v>0</v>
      </c>
      <c r="G16" s="89">
        <v>0</v>
      </c>
      <c r="H16" s="89">
        <v>0</v>
      </c>
      <c r="I16" s="54"/>
      <c r="J16" s="54"/>
      <c r="K16" s="54"/>
      <c r="L16" s="54"/>
      <c r="M16" s="54"/>
      <c r="N16" s="54"/>
      <c r="O16" s="54"/>
    </row>
    <row r="17" spans="1:15">
      <c r="A17" s="74" t="s">
        <v>313</v>
      </c>
      <c r="B17" s="61" t="s">
        <v>314</v>
      </c>
      <c r="C17" s="57">
        <v>290207.03999999998</v>
      </c>
      <c r="D17" s="58">
        <v>240000</v>
      </c>
      <c r="E17" s="58">
        <v>240000</v>
      </c>
      <c r="F17" s="62">
        <v>0</v>
      </c>
      <c r="G17" s="62">
        <v>0</v>
      </c>
      <c r="H17" s="62">
        <v>0</v>
      </c>
      <c r="I17" s="59"/>
      <c r="J17" s="59"/>
      <c r="K17" s="59"/>
      <c r="L17" s="59"/>
      <c r="M17" s="59"/>
      <c r="N17" s="59"/>
      <c r="O17" s="59"/>
    </row>
  </sheetData>
  <mergeCells count="5">
    <mergeCell ref="A2:K2"/>
    <mergeCell ref="A4:K4"/>
    <mergeCell ref="A8:B8"/>
    <mergeCell ref="A9:B9"/>
    <mergeCell ref="A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O15"/>
  <sheetViews>
    <sheetView topLeftCell="A4" workbookViewId="0">
      <selection activeCell="A6" sqref="A6:H6"/>
    </sheetView>
  </sheetViews>
  <sheetFormatPr defaultRowHeight="12.75"/>
  <cols>
    <col min="1" max="1" width="15.5" style="33" customWidth="1"/>
    <col min="2" max="2" width="41.1640625" style="64" customWidth="1"/>
    <col min="3" max="3" width="18.83203125" style="65" customWidth="1"/>
    <col min="4" max="5" width="20.6640625" style="66" bestFit="1" customWidth="1"/>
    <col min="6" max="6" width="18.83203125" style="65" customWidth="1"/>
    <col min="7" max="8" width="13.83203125" style="65" customWidth="1"/>
    <col min="9" max="9" width="18" style="33" bestFit="1" customWidth="1"/>
    <col min="10" max="10" width="11" style="33" bestFit="1" customWidth="1"/>
    <col min="11" max="11" width="18" style="33" bestFit="1" customWidth="1"/>
    <col min="12" max="12" width="11" style="33" bestFit="1" customWidth="1"/>
    <col min="13" max="16384" width="9.33203125" style="33"/>
  </cols>
  <sheetData>
    <row r="1" spans="1:15" ht="18" hidden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ht="15.75" hidden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5" ht="18" hidden="1">
      <c r="A3" s="32"/>
      <c r="B3" s="32"/>
      <c r="C3" s="32"/>
      <c r="D3" s="32"/>
      <c r="E3" s="32"/>
      <c r="F3" s="32"/>
      <c r="G3" s="32"/>
      <c r="H3" s="32"/>
      <c r="I3" s="34"/>
      <c r="J3" s="34"/>
      <c r="K3" s="34"/>
    </row>
    <row r="4" spans="1:15" ht="10.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5" ht="12" customHeight="1">
      <c r="A5" s="32"/>
      <c r="B5" s="32"/>
      <c r="C5" s="32"/>
      <c r="D5" s="32"/>
      <c r="E5" s="32"/>
      <c r="F5" s="32"/>
      <c r="G5" s="32"/>
      <c r="H5" s="32"/>
      <c r="I5" s="34"/>
      <c r="J5" s="34"/>
      <c r="K5" s="34"/>
    </row>
    <row r="6" spans="1:15" ht="15.75" customHeight="1">
      <c r="A6" s="194" t="s">
        <v>315</v>
      </c>
      <c r="B6" s="194"/>
      <c r="C6" s="194"/>
      <c r="D6" s="194"/>
      <c r="E6" s="194"/>
      <c r="F6" s="194"/>
      <c r="G6" s="194"/>
      <c r="H6" s="194"/>
      <c r="I6" s="78"/>
      <c r="J6" s="78"/>
      <c r="K6" s="78"/>
    </row>
    <row r="7" spans="1:15" ht="18">
      <c r="A7" s="32"/>
      <c r="B7" s="32"/>
      <c r="C7" s="32"/>
      <c r="D7" s="32"/>
      <c r="E7" s="32"/>
      <c r="F7" s="32"/>
      <c r="G7" s="32"/>
      <c r="H7" s="32"/>
      <c r="I7" s="34"/>
      <c r="J7" s="34"/>
      <c r="K7" s="34"/>
    </row>
    <row r="8" spans="1:15" s="36" customFormat="1" ht="57">
      <c r="A8" s="195" t="s">
        <v>11</v>
      </c>
      <c r="B8" s="195"/>
      <c r="C8" s="35" t="str">
        <f t="shared" ref="C8:H8" si="0">UPPER(C11)</f>
        <v>OSTVARENJE/IZVRŠENJE 
01.2024. - 12.2024.</v>
      </c>
      <c r="D8" s="35" t="str">
        <f t="shared" si="0"/>
        <v>IZVORNI PLAN ILI REBALANS 
2025.</v>
      </c>
      <c r="E8" s="35" t="str">
        <f t="shared" si="0"/>
        <v>TEKUĆI PLAN 
2025.</v>
      </c>
      <c r="F8" s="35" t="str">
        <f t="shared" si="0"/>
        <v>OSTVARENJE/IZVRŠENJE 
01.2025. - 12.2025.</v>
      </c>
      <c r="G8" s="35" t="str">
        <f t="shared" si="0"/>
        <v>INDEKS
(5)/(2)</v>
      </c>
      <c r="H8" s="35" t="str">
        <f t="shared" si="0"/>
        <v>INDEKS
(5)/(4)</v>
      </c>
    </row>
    <row r="9" spans="1:15" s="38" customFormat="1" ht="9" customHeight="1">
      <c r="A9" s="196">
        <v>1</v>
      </c>
      <c r="B9" s="196"/>
      <c r="C9" s="37">
        <v>2</v>
      </c>
      <c r="D9" s="37">
        <v>3</v>
      </c>
      <c r="E9" s="37">
        <v>4.3333333333333304</v>
      </c>
      <c r="F9" s="37">
        <v>5.0833333333333304</v>
      </c>
      <c r="G9" s="37">
        <v>6</v>
      </c>
      <c r="H9" s="37">
        <v>7</v>
      </c>
      <c r="I9" s="23"/>
      <c r="J9" s="23"/>
      <c r="K9" s="23"/>
      <c r="L9" s="23"/>
    </row>
    <row r="10" spans="1:15" s="38" customFormat="1" hidden="1">
      <c r="A10" s="39"/>
      <c r="B10" s="40" t="s">
        <v>304</v>
      </c>
      <c r="C10" s="41">
        <f t="shared" ref="C10:H10" si="1">C13</f>
        <v>290207.03999999998</v>
      </c>
      <c r="D10" s="41">
        <f t="shared" si="1"/>
        <v>240000</v>
      </c>
      <c r="E10" s="41">
        <f t="shared" si="1"/>
        <v>240000</v>
      </c>
      <c r="F10" s="41">
        <f t="shared" si="1"/>
        <v>0</v>
      </c>
      <c r="G10" s="41">
        <f t="shared" si="1"/>
        <v>0</v>
      </c>
      <c r="H10" s="41">
        <f t="shared" si="1"/>
        <v>0</v>
      </c>
      <c r="I10" s="42"/>
      <c r="J10" s="42"/>
      <c r="K10" s="42"/>
      <c r="L10" s="42"/>
      <c r="M10" s="39"/>
      <c r="N10" s="39"/>
      <c r="O10" s="39"/>
    </row>
    <row r="11" spans="1:15" ht="51" hidden="1">
      <c r="A11" s="90" t="s">
        <v>5</v>
      </c>
      <c r="B11" s="90" t="s">
        <v>5</v>
      </c>
      <c r="C11" s="91" t="s">
        <v>44</v>
      </c>
      <c r="D11" s="91" t="s">
        <v>52</v>
      </c>
      <c r="E11" s="91" t="s">
        <v>46</v>
      </c>
      <c r="F11" s="91" t="s">
        <v>47</v>
      </c>
      <c r="G11" s="91" t="s">
        <v>40</v>
      </c>
      <c r="H11" s="91" t="s">
        <v>41</v>
      </c>
      <c r="I11" s="86"/>
      <c r="J11" s="86"/>
      <c r="K11" s="86"/>
      <c r="L11" s="86"/>
      <c r="M11" s="59"/>
      <c r="N11" s="59"/>
      <c r="O11" s="59"/>
    </row>
    <row r="12" spans="1:15" hidden="1">
      <c r="A12" s="90" t="s">
        <v>48</v>
      </c>
      <c r="B12" s="90" t="s">
        <v>5</v>
      </c>
      <c r="C12" s="92" t="s">
        <v>6</v>
      </c>
      <c r="D12" s="92" t="s">
        <v>6</v>
      </c>
      <c r="E12" s="92" t="s">
        <v>6</v>
      </c>
      <c r="F12" s="92" t="s">
        <v>5</v>
      </c>
      <c r="G12" s="92" t="s">
        <v>5</v>
      </c>
      <c r="H12" s="92" t="s">
        <v>5</v>
      </c>
      <c r="I12" s="86"/>
      <c r="J12" s="86"/>
      <c r="K12" s="86"/>
      <c r="L12" s="86"/>
      <c r="M12" s="59"/>
      <c r="N12" s="59"/>
      <c r="O12" s="59"/>
    </row>
    <row r="13" spans="1:15">
      <c r="A13" s="84" t="s">
        <v>49</v>
      </c>
      <c r="B13" s="84" t="s">
        <v>5</v>
      </c>
      <c r="C13" s="93">
        <v>290207.03999999998</v>
      </c>
      <c r="D13" s="94">
        <v>240000</v>
      </c>
      <c r="E13" s="94">
        <v>240000</v>
      </c>
      <c r="F13" s="95">
        <v>0</v>
      </c>
      <c r="G13" s="95">
        <v>0</v>
      </c>
      <c r="H13" s="95">
        <v>0</v>
      </c>
      <c r="I13" s="85"/>
      <c r="J13" s="85"/>
      <c r="K13" s="85"/>
      <c r="L13" s="85"/>
      <c r="M13" s="54"/>
      <c r="N13" s="54"/>
      <c r="O13" s="54"/>
    </row>
    <row r="14" spans="1:15">
      <c r="A14" s="50" t="s">
        <v>36</v>
      </c>
      <c r="B14" s="51" t="s">
        <v>316</v>
      </c>
      <c r="C14" s="52">
        <v>290207.03999999998</v>
      </c>
      <c r="D14" s="53">
        <v>240000</v>
      </c>
      <c r="E14" s="53">
        <v>240000</v>
      </c>
      <c r="F14" s="89">
        <v>0</v>
      </c>
      <c r="G14" s="89">
        <v>0</v>
      </c>
      <c r="H14" s="89">
        <v>0</v>
      </c>
      <c r="I14" s="85"/>
      <c r="J14" s="85"/>
      <c r="K14" s="85"/>
      <c r="L14" s="85"/>
      <c r="M14" s="54"/>
      <c r="N14" s="54"/>
      <c r="O14" s="54"/>
    </row>
    <row r="15" spans="1:15">
      <c r="A15" s="55" t="s">
        <v>131</v>
      </c>
      <c r="B15" s="56" t="s">
        <v>316</v>
      </c>
      <c r="C15" s="57">
        <v>290207.03999999998</v>
      </c>
      <c r="D15" s="58">
        <v>240000</v>
      </c>
      <c r="E15" s="58">
        <v>240000</v>
      </c>
      <c r="F15" s="62">
        <v>0</v>
      </c>
      <c r="G15" s="62">
        <v>0</v>
      </c>
      <c r="H15" s="62">
        <v>0</v>
      </c>
      <c r="I15" s="86"/>
      <c r="J15" s="86"/>
      <c r="K15" s="86"/>
      <c r="L15" s="86"/>
      <c r="M15" s="59"/>
      <c r="N15" s="59"/>
      <c r="O15" s="59"/>
    </row>
  </sheetData>
  <mergeCells count="5">
    <mergeCell ref="A2:K2"/>
    <mergeCell ref="A4:K4"/>
    <mergeCell ref="A8:B8"/>
    <mergeCell ref="A9:B9"/>
    <mergeCell ref="A6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O206"/>
  <sheetViews>
    <sheetView topLeftCell="A4" workbookViewId="0">
      <selection activeCell="A7" sqref="A7:F7"/>
    </sheetView>
  </sheetViews>
  <sheetFormatPr defaultRowHeight="12.75"/>
  <cols>
    <col min="1" max="1" width="18.5" style="33" customWidth="1"/>
    <col min="2" max="2" width="59.1640625" style="64" customWidth="1"/>
    <col min="3" max="3" width="23.5" style="65" customWidth="1"/>
    <col min="4" max="5" width="20.83203125" style="66" bestFit="1" customWidth="1"/>
    <col min="6" max="6" width="19.5" style="65" bestFit="1" customWidth="1"/>
    <col min="7" max="7" width="18" style="33" bestFit="1" customWidth="1"/>
    <col min="8" max="8" width="13.83203125" style="33" bestFit="1" customWidth="1"/>
    <col min="9" max="9" width="18" style="33" bestFit="1" customWidth="1"/>
    <col min="10" max="10" width="11" style="33" bestFit="1" customWidth="1"/>
    <col min="11" max="16384" width="9.33203125" style="33"/>
  </cols>
  <sheetData>
    <row r="1" spans="1:15" ht="18" hidden="1">
      <c r="A1" s="32"/>
      <c r="B1" s="32"/>
      <c r="C1" s="32"/>
      <c r="D1" s="32"/>
      <c r="E1" s="32"/>
      <c r="F1" s="32"/>
      <c r="G1" s="32"/>
      <c r="H1" s="32"/>
      <c r="I1" s="32"/>
    </row>
    <row r="2" spans="1:15" ht="15.75" hidden="1">
      <c r="A2" s="197"/>
      <c r="B2" s="197"/>
      <c r="C2" s="197"/>
      <c r="D2" s="197"/>
      <c r="E2" s="197"/>
      <c r="F2" s="197"/>
      <c r="G2" s="197"/>
      <c r="H2" s="197"/>
      <c r="I2" s="197"/>
    </row>
    <row r="3" spans="1:15" ht="18" hidden="1">
      <c r="A3" s="32"/>
      <c r="B3" s="32"/>
      <c r="C3" s="32"/>
      <c r="D3" s="32"/>
      <c r="E3" s="32"/>
      <c r="F3" s="32"/>
      <c r="G3" s="34"/>
      <c r="H3" s="34"/>
      <c r="I3" s="34"/>
    </row>
    <row r="4" spans="1:15" ht="10.5" customHeight="1">
      <c r="A4" s="197"/>
      <c r="B4" s="197"/>
      <c r="C4" s="197"/>
      <c r="D4" s="197"/>
      <c r="E4" s="197"/>
      <c r="F4" s="197"/>
      <c r="G4" s="197"/>
      <c r="H4" s="197"/>
      <c r="I4" s="197"/>
    </row>
    <row r="5" spans="1:15" ht="10.5" customHeight="1">
      <c r="A5" s="32"/>
      <c r="B5" s="32"/>
      <c r="C5" s="32"/>
      <c r="D5" s="32"/>
      <c r="E5" s="32"/>
      <c r="F5" s="32"/>
      <c r="G5" s="34"/>
      <c r="H5" s="34"/>
      <c r="I5" s="34"/>
    </row>
    <row r="6" spans="1:15" ht="15.75" customHeight="1">
      <c r="A6" s="194" t="s">
        <v>317</v>
      </c>
      <c r="B6" s="194"/>
      <c r="C6" s="194"/>
      <c r="D6" s="194"/>
      <c r="E6" s="194"/>
      <c r="F6" s="194"/>
      <c r="G6" s="116"/>
      <c r="H6" s="116"/>
      <c r="I6" s="116"/>
    </row>
    <row r="7" spans="1:15" ht="15.75" customHeight="1">
      <c r="A7" s="194" t="s">
        <v>318</v>
      </c>
      <c r="B7" s="194"/>
      <c r="C7" s="194"/>
      <c r="D7" s="194"/>
      <c r="E7" s="194"/>
      <c r="F7" s="194"/>
      <c r="G7" s="116"/>
      <c r="H7" s="116"/>
      <c r="I7" s="116"/>
    </row>
    <row r="8" spans="1:15" ht="18">
      <c r="A8" s="32"/>
      <c r="B8" s="32"/>
      <c r="C8" s="32"/>
      <c r="D8" s="32"/>
      <c r="E8" s="32"/>
      <c r="F8" s="32"/>
      <c r="G8" s="34"/>
      <c r="H8" s="34"/>
      <c r="I8" s="34"/>
    </row>
    <row r="9" spans="1:15" s="36" customFormat="1" ht="57">
      <c r="A9" s="195" t="s">
        <v>11</v>
      </c>
      <c r="B9" s="195"/>
      <c r="C9" s="96" t="str">
        <f>UPPER(C12)</f>
        <v>IZVORNI PLAN ILI REBALANS 
2025.</v>
      </c>
      <c r="D9" s="96" t="str">
        <f>UPPER(D12)</f>
        <v>TEKUĆI PLAN 
2025.</v>
      </c>
      <c r="E9" s="96" t="str">
        <f>UPPER(E12)</f>
        <v>OSTVARENJE/IZVRŠENJE 
01.2025. - 12.2025.</v>
      </c>
      <c r="F9" s="96" t="s">
        <v>319</v>
      </c>
    </row>
    <row r="10" spans="1:15" s="38" customFormat="1" ht="12.75" customHeight="1">
      <c r="A10" s="196">
        <v>1</v>
      </c>
      <c r="B10" s="196"/>
      <c r="C10" s="37">
        <v>2</v>
      </c>
      <c r="D10" s="37">
        <v>3</v>
      </c>
      <c r="E10" s="37">
        <v>4.3333333333333304</v>
      </c>
      <c r="F10" s="37">
        <v>5.0833333333333304</v>
      </c>
      <c r="G10" s="23"/>
      <c r="H10" s="23"/>
      <c r="I10" s="23"/>
      <c r="J10" s="23"/>
      <c r="M10" s="23"/>
    </row>
    <row r="11" spans="1:15" s="38" customFormat="1" hidden="1">
      <c r="A11" s="86"/>
      <c r="B11" s="86"/>
      <c r="C11" s="86"/>
      <c r="D11" s="86"/>
      <c r="E11" s="86"/>
      <c r="F11" s="86"/>
      <c r="G11" s="23"/>
      <c r="H11" s="23"/>
      <c r="I11" s="23"/>
      <c r="J11" s="23"/>
      <c r="M11" s="23"/>
      <c r="N11" s="97"/>
      <c r="O11" s="97"/>
    </row>
    <row r="12" spans="1:15" ht="51" hidden="1">
      <c r="A12" s="90" t="s">
        <v>5</v>
      </c>
      <c r="B12" s="90" t="s">
        <v>5</v>
      </c>
      <c r="C12" s="91" t="s">
        <v>52</v>
      </c>
      <c r="D12" s="91" t="s">
        <v>46</v>
      </c>
      <c r="E12" s="91" t="s">
        <v>47</v>
      </c>
      <c r="F12" s="91" t="s">
        <v>41</v>
      </c>
      <c r="G12" s="23"/>
      <c r="H12" s="23"/>
      <c r="I12" s="23"/>
      <c r="J12" s="23"/>
      <c r="K12" s="38"/>
      <c r="L12" s="38"/>
      <c r="M12" s="23"/>
      <c r="N12" s="59"/>
      <c r="O12" s="59"/>
    </row>
    <row r="13" spans="1:15" hidden="1">
      <c r="A13" s="90" t="s">
        <v>320</v>
      </c>
      <c r="B13" s="90" t="s">
        <v>5</v>
      </c>
      <c r="C13" s="92" t="s">
        <v>6</v>
      </c>
      <c r="D13" s="92" t="s">
        <v>6</v>
      </c>
      <c r="E13" s="92" t="s">
        <v>6</v>
      </c>
      <c r="F13" s="92" t="s">
        <v>5</v>
      </c>
      <c r="G13" s="23"/>
      <c r="H13" s="23"/>
      <c r="I13" s="23"/>
      <c r="J13" s="23"/>
      <c r="K13" s="38"/>
      <c r="L13" s="38"/>
      <c r="M13" s="23"/>
      <c r="N13" s="59"/>
      <c r="O13" s="59"/>
    </row>
    <row r="14" spans="1:15" hidden="1">
      <c r="A14" s="98" t="s">
        <v>321</v>
      </c>
      <c r="B14" s="98" t="s">
        <v>5</v>
      </c>
      <c r="C14" s="99">
        <v>664518201</v>
      </c>
      <c r="D14" s="99">
        <v>700246231</v>
      </c>
      <c r="E14" s="100">
        <v>717282408.58000004</v>
      </c>
      <c r="F14" s="100">
        <v>102.43288386653199</v>
      </c>
      <c r="G14" s="23"/>
      <c r="H14" s="23"/>
      <c r="I14" s="23"/>
      <c r="J14" s="23"/>
      <c r="K14" s="38"/>
      <c r="L14" s="38"/>
      <c r="M14" s="23"/>
      <c r="N14" s="59"/>
      <c r="O14" s="59"/>
    </row>
    <row r="15" spans="1:15">
      <c r="A15" s="107" t="s">
        <v>322</v>
      </c>
      <c r="B15" s="114" t="s">
        <v>323</v>
      </c>
      <c r="C15" s="115">
        <v>664518201</v>
      </c>
      <c r="D15" s="115">
        <v>700246231</v>
      </c>
      <c r="E15" s="105">
        <v>717282408.58000004</v>
      </c>
      <c r="F15" s="105">
        <v>102.43288386653199</v>
      </c>
      <c r="G15" s="23"/>
      <c r="H15" s="23"/>
      <c r="I15" s="23"/>
      <c r="J15" s="23"/>
      <c r="K15" s="38"/>
      <c r="L15" s="38"/>
      <c r="M15" s="23"/>
      <c r="N15" s="112"/>
      <c r="O15" s="112"/>
    </row>
    <row r="16" spans="1:15">
      <c r="A16" s="70" t="s">
        <v>324</v>
      </c>
      <c r="B16" s="71" t="s">
        <v>325</v>
      </c>
      <c r="C16" s="58">
        <v>13029262</v>
      </c>
      <c r="D16" s="58">
        <v>43748692</v>
      </c>
      <c r="E16" s="57">
        <v>43748687.869999997</v>
      </c>
      <c r="F16" s="57">
        <v>99.999990559717801</v>
      </c>
      <c r="G16" s="23"/>
      <c r="H16" s="23"/>
      <c r="I16" s="23"/>
      <c r="J16" s="23"/>
      <c r="K16" s="38"/>
      <c r="L16" s="38"/>
      <c r="M16" s="23"/>
      <c r="N16" s="59"/>
      <c r="O16" s="59"/>
    </row>
    <row r="17" spans="1:15">
      <c r="A17" s="70" t="s">
        <v>131</v>
      </c>
      <c r="B17" s="71" t="s">
        <v>316</v>
      </c>
      <c r="C17" s="58">
        <v>20253505</v>
      </c>
      <c r="D17" s="58">
        <v>20253505</v>
      </c>
      <c r="E17" s="57">
        <v>16779162.309999999</v>
      </c>
      <c r="F17" s="57">
        <v>82.845721320828204</v>
      </c>
      <c r="G17" s="23"/>
      <c r="H17" s="23"/>
      <c r="I17" s="23"/>
      <c r="J17" s="23"/>
      <c r="K17" s="38"/>
      <c r="L17" s="38"/>
      <c r="M17" s="23"/>
      <c r="N17" s="59"/>
      <c r="O17" s="59"/>
    </row>
    <row r="18" spans="1:15">
      <c r="A18" s="70" t="s">
        <v>326</v>
      </c>
      <c r="B18" s="71" t="s">
        <v>327</v>
      </c>
      <c r="C18" s="58">
        <v>578852460</v>
      </c>
      <c r="D18" s="58">
        <v>578852460</v>
      </c>
      <c r="E18" s="57">
        <v>586358835.54999995</v>
      </c>
      <c r="F18" s="57">
        <v>101.29676835959199</v>
      </c>
      <c r="G18" s="23"/>
      <c r="H18" s="23"/>
      <c r="I18" s="23"/>
      <c r="J18" s="23"/>
      <c r="K18" s="38"/>
      <c r="L18" s="38"/>
      <c r="M18" s="23"/>
      <c r="N18" s="59"/>
      <c r="O18" s="59"/>
    </row>
    <row r="19" spans="1:15">
      <c r="A19" s="70" t="s">
        <v>328</v>
      </c>
      <c r="B19" s="71" t="s">
        <v>329</v>
      </c>
      <c r="C19" s="58">
        <v>487093</v>
      </c>
      <c r="D19" s="58">
        <v>487093</v>
      </c>
      <c r="E19" s="57">
        <v>126098.74</v>
      </c>
      <c r="F19" s="57">
        <v>25.888021384006699</v>
      </c>
      <c r="G19" s="23"/>
      <c r="H19" s="23"/>
      <c r="I19" s="23"/>
      <c r="J19" s="23"/>
      <c r="K19" s="38"/>
      <c r="L19" s="38"/>
      <c r="M19" s="23"/>
      <c r="N19" s="59"/>
      <c r="O19" s="59"/>
    </row>
    <row r="20" spans="1:15">
      <c r="A20" s="70" t="s">
        <v>330</v>
      </c>
      <c r="B20" s="71" t="s">
        <v>331</v>
      </c>
      <c r="C20" s="58">
        <v>778119</v>
      </c>
      <c r="D20" s="58">
        <v>778119</v>
      </c>
      <c r="E20" s="57">
        <v>19134014.920000002</v>
      </c>
      <c r="F20" s="57">
        <v>2459.0088302688901</v>
      </c>
      <c r="G20" s="23"/>
      <c r="H20" s="23"/>
      <c r="I20" s="23"/>
      <c r="J20" s="23"/>
      <c r="K20" s="38"/>
      <c r="L20" s="38"/>
      <c r="M20" s="23"/>
      <c r="N20" s="59"/>
      <c r="O20" s="59"/>
    </row>
    <row r="21" spans="1:15">
      <c r="A21" s="70" t="s">
        <v>332</v>
      </c>
      <c r="B21" s="71" t="s">
        <v>333</v>
      </c>
      <c r="C21" s="58">
        <v>7250000</v>
      </c>
      <c r="D21" s="58">
        <v>7250000</v>
      </c>
      <c r="E21" s="57">
        <v>2596406.75</v>
      </c>
      <c r="F21" s="57">
        <v>35.812506896551703</v>
      </c>
      <c r="G21" s="23"/>
      <c r="H21" s="23"/>
      <c r="I21" s="23"/>
      <c r="J21" s="23"/>
      <c r="K21" s="38"/>
      <c r="L21" s="38"/>
      <c r="M21" s="23"/>
      <c r="N21" s="59"/>
      <c r="O21" s="59"/>
    </row>
    <row r="22" spans="1:15">
      <c r="A22" s="70" t="s">
        <v>334</v>
      </c>
      <c r="B22" s="71" t="s">
        <v>335</v>
      </c>
      <c r="C22" s="58">
        <v>516545</v>
      </c>
      <c r="D22" s="58">
        <v>516545</v>
      </c>
      <c r="E22" s="57">
        <v>147561.60000000001</v>
      </c>
      <c r="F22" s="57">
        <v>28.5670367538162</v>
      </c>
      <c r="G22" s="23"/>
      <c r="H22" s="23"/>
      <c r="I22" s="23"/>
      <c r="J22" s="23"/>
      <c r="K22" s="38"/>
      <c r="L22" s="38"/>
      <c r="M22" s="23"/>
      <c r="N22" s="59"/>
      <c r="O22" s="59"/>
    </row>
    <row r="23" spans="1:15" ht="25.5">
      <c r="A23" s="70" t="s">
        <v>336</v>
      </c>
      <c r="B23" s="71" t="s">
        <v>337</v>
      </c>
      <c r="C23" s="58">
        <v>13800</v>
      </c>
      <c r="D23" s="58">
        <v>13800</v>
      </c>
      <c r="E23" s="57">
        <v>45624.99</v>
      </c>
      <c r="F23" s="57">
        <v>330.615869565217</v>
      </c>
      <c r="G23" s="23"/>
      <c r="H23" s="23"/>
      <c r="I23" s="23"/>
      <c r="J23" s="23"/>
      <c r="K23" s="38"/>
      <c r="L23" s="38"/>
      <c r="M23" s="23"/>
      <c r="N23" s="59"/>
      <c r="O23" s="59"/>
    </row>
    <row r="24" spans="1:15">
      <c r="A24" s="70" t="s">
        <v>338</v>
      </c>
      <c r="B24" s="71" t="s">
        <v>339</v>
      </c>
      <c r="C24" s="58">
        <v>43337417</v>
      </c>
      <c r="D24" s="58">
        <v>48346017</v>
      </c>
      <c r="E24" s="57">
        <v>48346015.850000001</v>
      </c>
      <c r="F24" s="57">
        <v>99.999997621313895</v>
      </c>
      <c r="G24" s="23"/>
      <c r="H24" s="23"/>
      <c r="I24" s="23"/>
      <c r="J24" s="23"/>
      <c r="K24" s="38"/>
      <c r="L24" s="38"/>
      <c r="M24" s="23"/>
      <c r="N24" s="59"/>
      <c r="O24" s="59"/>
    </row>
    <row r="25" spans="1:15">
      <c r="G25" s="23"/>
      <c r="H25" s="23"/>
      <c r="I25" s="23"/>
      <c r="J25" s="23"/>
      <c r="K25" s="38"/>
      <c r="L25" s="38"/>
      <c r="M25" s="23"/>
    </row>
    <row r="26" spans="1:15">
      <c r="G26" s="23"/>
      <c r="H26" s="23"/>
      <c r="I26" s="23"/>
      <c r="J26" s="23"/>
      <c r="K26" s="38"/>
      <c r="L26" s="38"/>
      <c r="M26" s="23"/>
    </row>
    <row r="27" spans="1:15">
      <c r="A27" s="107" t="s">
        <v>322</v>
      </c>
      <c r="B27" s="114" t="s">
        <v>323</v>
      </c>
      <c r="C27" s="115">
        <v>664518201</v>
      </c>
      <c r="D27" s="115">
        <v>700246231</v>
      </c>
      <c r="E27" s="105">
        <v>717282408.58000004</v>
      </c>
      <c r="F27" s="105">
        <v>102.43288386653199</v>
      </c>
      <c r="G27" s="23"/>
      <c r="H27" s="23"/>
      <c r="I27" s="23"/>
      <c r="J27" s="23"/>
      <c r="K27" s="38"/>
      <c r="L27" s="38"/>
      <c r="M27" s="23"/>
      <c r="N27" s="112"/>
      <c r="O27" s="112"/>
    </row>
    <row r="28" spans="1:15">
      <c r="A28" s="50" t="s">
        <v>228</v>
      </c>
      <c r="B28" s="51" t="s">
        <v>340</v>
      </c>
      <c r="C28" s="117">
        <v>664518201</v>
      </c>
      <c r="D28" s="117">
        <v>700246231</v>
      </c>
      <c r="E28" s="118">
        <v>717282408.58000004</v>
      </c>
      <c r="F28" s="118">
        <v>102.43288386653199</v>
      </c>
      <c r="G28" s="23"/>
      <c r="H28" s="23"/>
      <c r="I28" s="23"/>
      <c r="J28" s="23"/>
      <c r="K28" s="38"/>
      <c r="L28" s="38"/>
      <c r="M28" s="23"/>
    </row>
    <row r="29" spans="1:15">
      <c r="A29" s="101" t="s">
        <v>341</v>
      </c>
      <c r="B29" s="102" t="s">
        <v>342</v>
      </c>
      <c r="C29" s="117">
        <v>70985104</v>
      </c>
      <c r="D29" s="117">
        <v>75761027</v>
      </c>
      <c r="E29" s="118">
        <v>67722765.200000003</v>
      </c>
      <c r="F29" s="118">
        <v>89.389977778416295</v>
      </c>
      <c r="G29" s="23"/>
      <c r="H29" s="23"/>
      <c r="I29" s="23"/>
      <c r="J29" s="23"/>
      <c r="K29" s="38"/>
      <c r="L29" s="38"/>
      <c r="M29" s="23"/>
    </row>
    <row r="30" spans="1:15" ht="25.5">
      <c r="A30" s="72" t="s">
        <v>343</v>
      </c>
      <c r="B30" s="73" t="s">
        <v>344</v>
      </c>
      <c r="C30" s="117">
        <v>18941393</v>
      </c>
      <c r="D30" s="117">
        <v>18708716</v>
      </c>
      <c r="E30" s="118">
        <v>15324049.42</v>
      </c>
      <c r="F30" s="118">
        <v>81.908611045247596</v>
      </c>
      <c r="G30" s="23"/>
      <c r="H30" s="23"/>
      <c r="I30" s="23"/>
      <c r="J30" s="23"/>
      <c r="K30" s="38"/>
      <c r="L30" s="38"/>
      <c r="M30" s="23"/>
    </row>
    <row r="31" spans="1:15">
      <c r="A31" s="63" t="s">
        <v>324</v>
      </c>
      <c r="B31" s="61" t="s">
        <v>325</v>
      </c>
      <c r="C31" s="119">
        <v>3223958</v>
      </c>
      <c r="D31" s="119">
        <v>2991281</v>
      </c>
      <c r="E31" s="120">
        <v>2991280.22</v>
      </c>
      <c r="F31" s="120">
        <v>99.999973924215098</v>
      </c>
    </row>
    <row r="32" spans="1:15">
      <c r="A32" s="74" t="s">
        <v>252</v>
      </c>
      <c r="B32" s="61" t="s">
        <v>253</v>
      </c>
      <c r="C32" s="119">
        <v>1661237</v>
      </c>
      <c r="D32" s="119">
        <v>1661237</v>
      </c>
      <c r="E32" s="120">
        <v>1661236.69</v>
      </c>
      <c r="F32" s="120">
        <v>99.999981339206897</v>
      </c>
    </row>
    <row r="33" spans="1:6">
      <c r="A33" s="75" t="s">
        <v>266</v>
      </c>
      <c r="B33" s="61" t="s">
        <v>267</v>
      </c>
      <c r="C33" s="62"/>
      <c r="D33" s="62"/>
      <c r="E33" s="57">
        <v>1661236.69</v>
      </c>
      <c r="F33" s="62"/>
    </row>
    <row r="34" spans="1:6">
      <c r="A34" s="74" t="s">
        <v>276</v>
      </c>
      <c r="B34" s="61" t="s">
        <v>277</v>
      </c>
      <c r="C34" s="119">
        <v>1562721</v>
      </c>
      <c r="D34" s="119">
        <v>1330044</v>
      </c>
      <c r="E34" s="120">
        <v>1330043.53</v>
      </c>
      <c r="F34" s="120">
        <v>99.999964662823203</v>
      </c>
    </row>
    <row r="35" spans="1:6">
      <c r="A35" s="75" t="s">
        <v>280</v>
      </c>
      <c r="B35" s="61" t="s">
        <v>279</v>
      </c>
      <c r="C35" s="62"/>
      <c r="D35" s="62"/>
      <c r="E35" s="57">
        <v>1330043.53</v>
      </c>
      <c r="F35" s="62"/>
    </row>
    <row r="36" spans="1:6">
      <c r="A36" s="63" t="s">
        <v>131</v>
      </c>
      <c r="B36" s="61" t="s">
        <v>316</v>
      </c>
      <c r="C36" s="119">
        <v>15327390</v>
      </c>
      <c r="D36" s="119">
        <v>15327390</v>
      </c>
      <c r="E36" s="120">
        <v>12205310.77</v>
      </c>
      <c r="F36" s="120">
        <v>79.630718406721599</v>
      </c>
    </row>
    <row r="37" spans="1:6">
      <c r="A37" s="74" t="s">
        <v>246</v>
      </c>
      <c r="B37" s="61" t="s">
        <v>247</v>
      </c>
      <c r="C37" s="119">
        <v>679650</v>
      </c>
      <c r="D37" s="119">
        <v>679650</v>
      </c>
      <c r="E37" s="120">
        <v>673023.14</v>
      </c>
      <c r="F37" s="120">
        <v>99.024959905833896</v>
      </c>
    </row>
    <row r="38" spans="1:6">
      <c r="A38" s="75" t="s">
        <v>250</v>
      </c>
      <c r="B38" s="61" t="s">
        <v>251</v>
      </c>
      <c r="C38" s="62"/>
      <c r="D38" s="62"/>
      <c r="E38" s="57">
        <v>673023.14</v>
      </c>
      <c r="F38" s="62"/>
    </row>
    <row r="39" spans="1:6">
      <c r="A39" s="74" t="s">
        <v>252</v>
      </c>
      <c r="B39" s="61" t="s">
        <v>253</v>
      </c>
      <c r="C39" s="119">
        <v>13821195</v>
      </c>
      <c r="D39" s="119">
        <v>13821195</v>
      </c>
      <c r="E39" s="120">
        <v>10985910.220000001</v>
      </c>
      <c r="F39" s="120">
        <v>79.485964997961503</v>
      </c>
    </row>
    <row r="40" spans="1:6">
      <c r="A40" s="75" t="s">
        <v>256</v>
      </c>
      <c r="B40" s="61" t="s">
        <v>257</v>
      </c>
      <c r="C40" s="62"/>
      <c r="D40" s="62"/>
      <c r="E40" s="57">
        <v>1979098.04</v>
      </c>
      <c r="F40" s="62"/>
    </row>
    <row r="41" spans="1:6">
      <c r="A41" s="75" t="s">
        <v>260</v>
      </c>
      <c r="B41" s="61" t="s">
        <v>261</v>
      </c>
      <c r="C41" s="62"/>
      <c r="D41" s="62"/>
      <c r="E41" s="57">
        <v>1933543.62</v>
      </c>
      <c r="F41" s="62"/>
    </row>
    <row r="42" spans="1:6">
      <c r="A42" s="75" t="s">
        <v>262</v>
      </c>
      <c r="B42" s="61" t="s">
        <v>263</v>
      </c>
      <c r="C42" s="62"/>
      <c r="D42" s="62"/>
      <c r="E42" s="57">
        <v>23986.27</v>
      </c>
      <c r="F42" s="62"/>
    </row>
    <row r="43" spans="1:6">
      <c r="A43" s="75" t="s">
        <v>264</v>
      </c>
      <c r="B43" s="61" t="s">
        <v>265</v>
      </c>
      <c r="C43" s="62"/>
      <c r="D43" s="62"/>
      <c r="E43" s="57">
        <v>132718.75</v>
      </c>
      <c r="F43" s="62"/>
    </row>
    <row r="44" spans="1:6">
      <c r="A44" s="75" t="s">
        <v>266</v>
      </c>
      <c r="B44" s="61" t="s">
        <v>267</v>
      </c>
      <c r="C44" s="62"/>
      <c r="D44" s="62"/>
      <c r="E44" s="57">
        <v>6266866.5199999996</v>
      </c>
      <c r="F44" s="62"/>
    </row>
    <row r="45" spans="1:6">
      <c r="A45" s="75" t="s">
        <v>268</v>
      </c>
      <c r="B45" s="61" t="s">
        <v>269</v>
      </c>
      <c r="C45" s="62"/>
      <c r="D45" s="62"/>
      <c r="E45" s="57">
        <v>388097.89</v>
      </c>
      <c r="F45" s="62"/>
    </row>
    <row r="46" spans="1:6">
      <c r="A46" s="75" t="s">
        <v>272</v>
      </c>
      <c r="B46" s="61" t="s">
        <v>273</v>
      </c>
      <c r="C46" s="62"/>
      <c r="D46" s="62"/>
      <c r="E46" s="57">
        <v>198599.13</v>
      </c>
      <c r="F46" s="62"/>
    </row>
    <row r="47" spans="1:6">
      <c r="A47" s="75" t="s">
        <v>274</v>
      </c>
      <c r="B47" s="61" t="s">
        <v>275</v>
      </c>
      <c r="C47" s="62"/>
      <c r="D47" s="62"/>
      <c r="E47" s="57">
        <v>63000</v>
      </c>
      <c r="F47" s="62"/>
    </row>
    <row r="48" spans="1:6">
      <c r="A48" s="74" t="s">
        <v>276</v>
      </c>
      <c r="B48" s="61" t="s">
        <v>277</v>
      </c>
      <c r="C48" s="119">
        <v>826545</v>
      </c>
      <c r="D48" s="119">
        <v>826545</v>
      </c>
      <c r="E48" s="120">
        <v>546377.41</v>
      </c>
      <c r="F48" s="120">
        <v>66.103770514611995</v>
      </c>
    </row>
    <row r="49" spans="1:6">
      <c r="A49" s="75" t="s">
        <v>280</v>
      </c>
      <c r="B49" s="61" t="s">
        <v>279</v>
      </c>
      <c r="C49" s="62"/>
      <c r="D49" s="62"/>
      <c r="E49" s="57">
        <v>546377.41</v>
      </c>
      <c r="F49" s="62"/>
    </row>
    <row r="50" spans="1:6">
      <c r="A50" s="63" t="s">
        <v>330</v>
      </c>
      <c r="B50" s="61" t="s">
        <v>331</v>
      </c>
      <c r="C50" s="119">
        <v>6700</v>
      </c>
      <c r="D50" s="119">
        <v>6700</v>
      </c>
      <c r="E50" s="121"/>
      <c r="F50" s="121"/>
    </row>
    <row r="51" spans="1:6">
      <c r="A51" s="74" t="s">
        <v>252</v>
      </c>
      <c r="B51" s="61" t="s">
        <v>253</v>
      </c>
      <c r="C51" s="119">
        <v>6700</v>
      </c>
      <c r="D51" s="119">
        <v>6700</v>
      </c>
      <c r="E51" s="121"/>
      <c r="F51" s="121"/>
    </row>
    <row r="52" spans="1:6">
      <c r="A52" s="63" t="s">
        <v>334</v>
      </c>
      <c r="B52" s="61" t="s">
        <v>335</v>
      </c>
      <c r="C52" s="119">
        <v>371545</v>
      </c>
      <c r="D52" s="119">
        <v>371545</v>
      </c>
      <c r="E52" s="120">
        <v>81833.440000000002</v>
      </c>
      <c r="F52" s="120">
        <v>22.025175954460401</v>
      </c>
    </row>
    <row r="53" spans="1:6">
      <c r="A53" s="74" t="s">
        <v>252</v>
      </c>
      <c r="B53" s="61" t="s">
        <v>253</v>
      </c>
      <c r="C53" s="119">
        <v>345000</v>
      </c>
      <c r="D53" s="119">
        <v>345000</v>
      </c>
      <c r="E53" s="120">
        <v>81833.440000000002</v>
      </c>
      <c r="F53" s="120">
        <v>23.719837681159401</v>
      </c>
    </row>
    <row r="54" spans="1:6">
      <c r="A54" s="75" t="s">
        <v>256</v>
      </c>
      <c r="B54" s="61" t="s">
        <v>257</v>
      </c>
      <c r="C54" s="62"/>
      <c r="D54" s="62"/>
      <c r="E54" s="57">
        <v>4037.47</v>
      </c>
      <c r="F54" s="62"/>
    </row>
    <row r="55" spans="1:6">
      <c r="A55" s="75" t="s">
        <v>260</v>
      </c>
      <c r="B55" s="61" t="s">
        <v>261</v>
      </c>
      <c r="C55" s="62"/>
      <c r="D55" s="62"/>
      <c r="E55" s="57">
        <v>10962.53</v>
      </c>
      <c r="F55" s="62"/>
    </row>
    <row r="56" spans="1:6">
      <c r="A56" s="75" t="s">
        <v>266</v>
      </c>
      <c r="B56" s="61" t="s">
        <v>267</v>
      </c>
      <c r="C56" s="62"/>
      <c r="D56" s="62"/>
      <c r="E56" s="57">
        <v>66833.440000000002</v>
      </c>
      <c r="F56" s="62"/>
    </row>
    <row r="57" spans="1:6">
      <c r="A57" s="74" t="s">
        <v>276</v>
      </c>
      <c r="B57" s="61" t="s">
        <v>277</v>
      </c>
      <c r="C57" s="119">
        <v>26545</v>
      </c>
      <c r="D57" s="119">
        <v>26545</v>
      </c>
      <c r="E57" s="121"/>
      <c r="F57" s="121"/>
    </row>
    <row r="58" spans="1:6" ht="25.5">
      <c r="A58" s="63" t="s">
        <v>336</v>
      </c>
      <c r="B58" s="61" t="s">
        <v>337</v>
      </c>
      <c r="C58" s="119">
        <v>11800</v>
      </c>
      <c r="D58" s="119">
        <v>11800</v>
      </c>
      <c r="E58" s="120">
        <v>45624.99</v>
      </c>
      <c r="F58" s="120">
        <v>386.65245762711902</v>
      </c>
    </row>
    <row r="59" spans="1:6">
      <c r="A59" s="74" t="s">
        <v>252</v>
      </c>
      <c r="B59" s="61" t="s">
        <v>253</v>
      </c>
      <c r="C59" s="119">
        <v>11800</v>
      </c>
      <c r="D59" s="119">
        <v>11800</v>
      </c>
      <c r="E59" s="120">
        <v>45624.99</v>
      </c>
      <c r="F59" s="120">
        <v>386.65245762711902</v>
      </c>
    </row>
    <row r="60" spans="1:6">
      <c r="A60" s="75" t="s">
        <v>266</v>
      </c>
      <c r="B60" s="61" t="s">
        <v>267</v>
      </c>
      <c r="C60" s="62"/>
      <c r="D60" s="62"/>
      <c r="E60" s="57">
        <v>45624.99</v>
      </c>
      <c r="F60" s="62"/>
    </row>
    <row r="61" spans="1:6">
      <c r="A61" s="72" t="s">
        <v>345</v>
      </c>
      <c r="B61" s="73" t="s">
        <v>346</v>
      </c>
      <c r="C61" s="117">
        <v>44793711</v>
      </c>
      <c r="D61" s="117">
        <v>49802311</v>
      </c>
      <c r="E61" s="118">
        <v>49802309.030000001</v>
      </c>
      <c r="F61" s="118">
        <v>99.999996044360302</v>
      </c>
    </row>
    <row r="62" spans="1:6">
      <c r="A62" s="63" t="s">
        <v>324</v>
      </c>
      <c r="B62" s="61" t="s">
        <v>325</v>
      </c>
      <c r="C62" s="119">
        <v>1456294</v>
      </c>
      <c r="D62" s="119">
        <v>1456294</v>
      </c>
      <c r="E62" s="120">
        <v>1456293.18</v>
      </c>
      <c r="F62" s="120">
        <v>99.999943692688404</v>
      </c>
    </row>
    <row r="63" spans="1:6">
      <c r="A63" s="74" t="s">
        <v>276</v>
      </c>
      <c r="B63" s="61" t="s">
        <v>277</v>
      </c>
      <c r="C63" s="119">
        <v>1456294</v>
      </c>
      <c r="D63" s="119">
        <v>1456294</v>
      </c>
      <c r="E63" s="120">
        <v>1456293.18</v>
      </c>
      <c r="F63" s="120">
        <v>99.999943692688404</v>
      </c>
    </row>
    <row r="64" spans="1:6">
      <c r="A64" s="75" t="s">
        <v>280</v>
      </c>
      <c r="B64" s="61" t="s">
        <v>279</v>
      </c>
      <c r="C64" s="62"/>
      <c r="D64" s="62"/>
      <c r="E64" s="57">
        <v>1456293.18</v>
      </c>
      <c r="F64" s="62"/>
    </row>
    <row r="65" spans="1:6">
      <c r="A65" s="63" t="s">
        <v>338</v>
      </c>
      <c r="B65" s="61" t="s">
        <v>339</v>
      </c>
      <c r="C65" s="119">
        <v>43337417</v>
      </c>
      <c r="D65" s="119">
        <v>48346017</v>
      </c>
      <c r="E65" s="120">
        <v>48346015.850000001</v>
      </c>
      <c r="F65" s="120">
        <v>99.999997621313895</v>
      </c>
    </row>
    <row r="66" spans="1:6">
      <c r="A66" s="74" t="s">
        <v>152</v>
      </c>
      <c r="B66" s="61" t="s">
        <v>153</v>
      </c>
      <c r="C66" s="119">
        <v>9667</v>
      </c>
      <c r="D66" s="119">
        <v>9667</v>
      </c>
      <c r="E66" s="120">
        <v>9666.25</v>
      </c>
      <c r="F66" s="120">
        <v>99.992241646839801</v>
      </c>
    </row>
    <row r="67" spans="1:6">
      <c r="A67" s="75" t="s">
        <v>184</v>
      </c>
      <c r="B67" s="61" t="s">
        <v>185</v>
      </c>
      <c r="C67" s="62"/>
      <c r="D67" s="62"/>
      <c r="E67" s="57">
        <v>291.25</v>
      </c>
      <c r="F67" s="62"/>
    </row>
    <row r="68" spans="1:6">
      <c r="A68" s="75" t="s">
        <v>192</v>
      </c>
      <c r="B68" s="61" t="s">
        <v>193</v>
      </c>
      <c r="C68" s="62"/>
      <c r="D68" s="62"/>
      <c r="E68" s="57">
        <v>9375</v>
      </c>
      <c r="F68" s="62"/>
    </row>
    <row r="69" spans="1:6">
      <c r="A69" s="74" t="s">
        <v>276</v>
      </c>
      <c r="B69" s="61" t="s">
        <v>277</v>
      </c>
      <c r="C69" s="119">
        <v>43327750</v>
      </c>
      <c r="D69" s="119">
        <v>48336350</v>
      </c>
      <c r="E69" s="120">
        <v>48336349.600000001</v>
      </c>
      <c r="F69" s="120">
        <v>99.999999172465394</v>
      </c>
    </row>
    <row r="70" spans="1:6">
      <c r="A70" s="75" t="s">
        <v>280</v>
      </c>
      <c r="B70" s="61" t="s">
        <v>279</v>
      </c>
      <c r="C70" s="62"/>
      <c r="D70" s="62"/>
      <c r="E70" s="57">
        <v>48336349.600000001</v>
      </c>
      <c r="F70" s="62"/>
    </row>
    <row r="71" spans="1:6" ht="25.5">
      <c r="A71" s="72" t="s">
        <v>347</v>
      </c>
      <c r="B71" s="73" t="s">
        <v>348</v>
      </c>
      <c r="C71" s="117">
        <v>7250000</v>
      </c>
      <c r="D71" s="117">
        <v>7250000</v>
      </c>
      <c r="E71" s="118">
        <v>2596406.75</v>
      </c>
      <c r="F71" s="118">
        <v>35.812506896551703</v>
      </c>
    </row>
    <row r="72" spans="1:6">
      <c r="A72" s="63" t="s">
        <v>332</v>
      </c>
      <c r="B72" s="61" t="s">
        <v>333</v>
      </c>
      <c r="C72" s="119">
        <v>7250000</v>
      </c>
      <c r="D72" s="119">
        <v>7250000</v>
      </c>
      <c r="E72" s="120">
        <v>2596406.75</v>
      </c>
      <c r="F72" s="120">
        <v>35.812506896551703</v>
      </c>
    </row>
    <row r="73" spans="1:6">
      <c r="A73" s="74" t="s">
        <v>252</v>
      </c>
      <c r="B73" s="61" t="s">
        <v>253</v>
      </c>
      <c r="C73" s="119">
        <v>7250000</v>
      </c>
      <c r="D73" s="119">
        <v>7250000</v>
      </c>
      <c r="E73" s="120">
        <v>2596406.75</v>
      </c>
      <c r="F73" s="120">
        <v>35.812506896551703</v>
      </c>
    </row>
    <row r="74" spans="1:6">
      <c r="A74" s="75" t="s">
        <v>256</v>
      </c>
      <c r="B74" s="61" t="s">
        <v>257</v>
      </c>
      <c r="C74" s="62"/>
      <c r="D74" s="62"/>
      <c r="E74" s="57">
        <v>2596406.75</v>
      </c>
      <c r="F74" s="62"/>
    </row>
    <row r="75" spans="1:6" ht="25.5">
      <c r="A75" s="101" t="s">
        <v>349</v>
      </c>
      <c r="B75" s="102" t="s">
        <v>350</v>
      </c>
      <c r="C75" s="117">
        <v>593533097</v>
      </c>
      <c r="D75" s="117">
        <v>624485204</v>
      </c>
      <c r="E75" s="118">
        <v>649559643.38</v>
      </c>
      <c r="F75" s="118">
        <v>104.015217529477</v>
      </c>
    </row>
    <row r="76" spans="1:6">
      <c r="A76" s="72" t="s">
        <v>351</v>
      </c>
      <c r="B76" s="73" t="s">
        <v>352</v>
      </c>
      <c r="C76" s="117">
        <v>591976814</v>
      </c>
      <c r="D76" s="117">
        <v>622941901</v>
      </c>
      <c r="E76" s="118">
        <v>648462271.01999998</v>
      </c>
      <c r="F76" s="118">
        <v>104.09674962930499</v>
      </c>
    </row>
    <row r="77" spans="1:6">
      <c r="A77" s="63" t="s">
        <v>324</v>
      </c>
      <c r="B77" s="61" t="s">
        <v>325</v>
      </c>
      <c r="C77" s="119">
        <v>7346639</v>
      </c>
      <c r="D77" s="119">
        <v>38311726</v>
      </c>
      <c r="E77" s="120">
        <v>38311725.100000001</v>
      </c>
      <c r="F77" s="120">
        <v>99.999997650849807</v>
      </c>
    </row>
    <row r="78" spans="1:6">
      <c r="A78" s="74" t="s">
        <v>152</v>
      </c>
      <c r="B78" s="61" t="s">
        <v>153</v>
      </c>
      <c r="C78" s="119">
        <v>7346639</v>
      </c>
      <c r="D78" s="119">
        <v>38311726</v>
      </c>
      <c r="E78" s="120">
        <v>38311725.100000001</v>
      </c>
      <c r="F78" s="120">
        <v>99.999997650849807</v>
      </c>
    </row>
    <row r="79" spans="1:6" ht="25.5">
      <c r="A79" s="75" t="s">
        <v>203</v>
      </c>
      <c r="B79" s="61" t="s">
        <v>204</v>
      </c>
      <c r="C79" s="62"/>
      <c r="D79" s="62"/>
      <c r="E79" s="57">
        <v>36327054</v>
      </c>
      <c r="F79" s="62"/>
    </row>
    <row r="80" spans="1:6">
      <c r="A80" s="75" t="s">
        <v>209</v>
      </c>
      <c r="B80" s="61" t="s">
        <v>210</v>
      </c>
      <c r="C80" s="62"/>
      <c r="D80" s="62"/>
      <c r="E80" s="57">
        <v>1984671.1</v>
      </c>
      <c r="F80" s="62"/>
    </row>
    <row r="81" spans="1:6">
      <c r="A81" s="63" t="s">
        <v>131</v>
      </c>
      <c r="B81" s="61" t="s">
        <v>316</v>
      </c>
      <c r="C81" s="119">
        <v>4926115</v>
      </c>
      <c r="D81" s="119">
        <v>4926115</v>
      </c>
      <c r="E81" s="120">
        <v>4573851.54</v>
      </c>
      <c r="F81" s="120">
        <v>92.849061380012401</v>
      </c>
    </row>
    <row r="82" spans="1:6">
      <c r="A82" s="74" t="s">
        <v>131</v>
      </c>
      <c r="B82" s="61" t="s">
        <v>132</v>
      </c>
      <c r="C82" s="119">
        <v>2806400</v>
      </c>
      <c r="D82" s="119">
        <v>2806400</v>
      </c>
      <c r="E82" s="120">
        <v>2970179.16</v>
      </c>
      <c r="F82" s="120">
        <v>105.835916476625</v>
      </c>
    </row>
    <row r="83" spans="1:6">
      <c r="A83" s="75" t="s">
        <v>135</v>
      </c>
      <c r="B83" s="61" t="s">
        <v>136</v>
      </c>
      <c r="C83" s="62"/>
      <c r="D83" s="62"/>
      <c r="E83" s="57">
        <v>2549510.1</v>
      </c>
      <c r="F83" s="62"/>
    </row>
    <row r="84" spans="1:6">
      <c r="A84" s="75" t="s">
        <v>148</v>
      </c>
      <c r="B84" s="61" t="s">
        <v>149</v>
      </c>
      <c r="C84" s="62"/>
      <c r="D84" s="62"/>
      <c r="E84" s="57">
        <v>420669.06</v>
      </c>
      <c r="F84" s="62"/>
    </row>
    <row r="85" spans="1:6">
      <c r="A85" s="74" t="s">
        <v>152</v>
      </c>
      <c r="B85" s="61" t="s">
        <v>153</v>
      </c>
      <c r="C85" s="119">
        <v>1312265</v>
      </c>
      <c r="D85" s="119">
        <v>1312265</v>
      </c>
      <c r="E85" s="120">
        <v>1131136.57</v>
      </c>
      <c r="F85" s="120">
        <v>86.197267320243995</v>
      </c>
    </row>
    <row r="86" spans="1:6">
      <c r="A86" s="75" t="s">
        <v>156</v>
      </c>
      <c r="B86" s="61" t="s">
        <v>157</v>
      </c>
      <c r="C86" s="62"/>
      <c r="D86" s="62"/>
      <c r="E86" s="57">
        <v>114866.5</v>
      </c>
      <c r="F86" s="62"/>
    </row>
    <row r="87" spans="1:6">
      <c r="A87" s="75" t="s">
        <v>160</v>
      </c>
      <c r="B87" s="61" t="s">
        <v>161</v>
      </c>
      <c r="C87" s="62"/>
      <c r="D87" s="62"/>
      <c r="E87" s="57">
        <v>144689.82</v>
      </c>
      <c r="F87" s="62"/>
    </row>
    <row r="88" spans="1:6">
      <c r="A88" s="75" t="s">
        <v>162</v>
      </c>
      <c r="B88" s="61" t="s">
        <v>163</v>
      </c>
      <c r="C88" s="62"/>
      <c r="D88" s="62"/>
      <c r="E88" s="57">
        <v>8579.49</v>
      </c>
      <c r="F88" s="62"/>
    </row>
    <row r="89" spans="1:6">
      <c r="A89" s="75" t="s">
        <v>174</v>
      </c>
      <c r="B89" s="61" t="s">
        <v>175</v>
      </c>
      <c r="C89" s="62"/>
      <c r="D89" s="62"/>
      <c r="E89" s="57">
        <v>143151.28</v>
      </c>
      <c r="F89" s="62"/>
    </row>
    <row r="90" spans="1:6">
      <c r="A90" s="75" t="s">
        <v>182</v>
      </c>
      <c r="B90" s="61" t="s">
        <v>183</v>
      </c>
      <c r="C90" s="62"/>
      <c r="D90" s="62"/>
      <c r="E90" s="57">
        <v>12867.21</v>
      </c>
      <c r="F90" s="62"/>
    </row>
    <row r="91" spans="1:6">
      <c r="A91" s="75" t="s">
        <v>190</v>
      </c>
      <c r="B91" s="61" t="s">
        <v>191</v>
      </c>
      <c r="C91" s="62"/>
      <c r="D91" s="62"/>
      <c r="E91" s="57">
        <v>24685</v>
      </c>
      <c r="F91" s="62"/>
    </row>
    <row r="92" spans="1:6">
      <c r="A92" s="75" t="s">
        <v>192</v>
      </c>
      <c r="B92" s="61" t="s">
        <v>193</v>
      </c>
      <c r="C92" s="62"/>
      <c r="D92" s="62"/>
      <c r="E92" s="57">
        <v>481393.93</v>
      </c>
      <c r="F92" s="62"/>
    </row>
    <row r="93" spans="1:6">
      <c r="A93" s="75" t="s">
        <v>196</v>
      </c>
      <c r="B93" s="61" t="s">
        <v>197</v>
      </c>
      <c r="C93" s="62"/>
      <c r="D93" s="62"/>
      <c r="E93" s="57">
        <v>10674.82</v>
      </c>
      <c r="F93" s="62"/>
    </row>
    <row r="94" spans="1:6">
      <c r="A94" s="75" t="s">
        <v>200</v>
      </c>
      <c r="B94" s="61" t="s">
        <v>199</v>
      </c>
      <c r="C94" s="62"/>
      <c r="D94" s="62"/>
      <c r="E94" s="57">
        <v>82040.53</v>
      </c>
      <c r="F94" s="62"/>
    </row>
    <row r="95" spans="1:6" ht="25.5">
      <c r="A95" s="75" t="s">
        <v>203</v>
      </c>
      <c r="B95" s="61" t="s">
        <v>204</v>
      </c>
      <c r="C95" s="62"/>
      <c r="D95" s="62"/>
      <c r="E95" s="57">
        <v>22597</v>
      </c>
      <c r="F95" s="62"/>
    </row>
    <row r="96" spans="1:6" ht="25.5">
      <c r="A96" s="75" t="s">
        <v>207</v>
      </c>
      <c r="B96" s="61" t="s">
        <v>208</v>
      </c>
      <c r="C96" s="62"/>
      <c r="D96" s="62"/>
      <c r="E96" s="57">
        <v>8280.5300000000007</v>
      </c>
      <c r="F96" s="62"/>
    </row>
    <row r="97" spans="1:6">
      <c r="A97" s="75" t="s">
        <v>211</v>
      </c>
      <c r="B97" s="61" t="s">
        <v>212</v>
      </c>
      <c r="C97" s="62"/>
      <c r="D97" s="62"/>
      <c r="E97" s="57">
        <v>1182.46</v>
      </c>
      <c r="F97" s="62"/>
    </row>
    <row r="98" spans="1:6">
      <c r="A98" s="75" t="s">
        <v>213</v>
      </c>
      <c r="B98" s="61" t="s">
        <v>214</v>
      </c>
      <c r="C98" s="62"/>
      <c r="D98" s="62"/>
      <c r="E98" s="57">
        <v>13611.15</v>
      </c>
      <c r="F98" s="62"/>
    </row>
    <row r="99" spans="1:6">
      <c r="A99" s="75" t="s">
        <v>215</v>
      </c>
      <c r="B99" s="61" t="s">
        <v>216</v>
      </c>
      <c r="C99" s="62"/>
      <c r="D99" s="62"/>
      <c r="E99" s="57">
        <v>43482.16</v>
      </c>
      <c r="F99" s="62"/>
    </row>
    <row r="100" spans="1:6">
      <c r="A100" s="75" t="s">
        <v>217</v>
      </c>
      <c r="B100" s="61" t="s">
        <v>206</v>
      </c>
      <c r="C100" s="62"/>
      <c r="D100" s="62"/>
      <c r="E100" s="57">
        <v>19034.689999999999</v>
      </c>
      <c r="F100" s="62"/>
    </row>
    <row r="101" spans="1:6">
      <c r="A101" s="74" t="s">
        <v>218</v>
      </c>
      <c r="B101" s="61" t="s">
        <v>219</v>
      </c>
      <c r="C101" s="119">
        <v>69800</v>
      </c>
      <c r="D101" s="119">
        <v>69800</v>
      </c>
      <c r="E101" s="120">
        <v>47300.39</v>
      </c>
      <c r="F101" s="120">
        <v>67.765601719197704</v>
      </c>
    </row>
    <row r="102" spans="1:6">
      <c r="A102" s="75" t="s">
        <v>222</v>
      </c>
      <c r="B102" s="61" t="s">
        <v>223</v>
      </c>
      <c r="C102" s="62"/>
      <c r="D102" s="62"/>
      <c r="E102" s="57">
        <v>7985.97</v>
      </c>
      <c r="F102" s="62"/>
    </row>
    <row r="103" spans="1:6">
      <c r="A103" s="75" t="s">
        <v>224</v>
      </c>
      <c r="B103" s="61" t="s">
        <v>225</v>
      </c>
      <c r="C103" s="62"/>
      <c r="D103" s="62"/>
      <c r="E103" s="57">
        <v>39252.03</v>
      </c>
      <c r="F103" s="62"/>
    </row>
    <row r="104" spans="1:6">
      <c r="A104" s="75" t="s">
        <v>226</v>
      </c>
      <c r="B104" s="61" t="s">
        <v>227</v>
      </c>
      <c r="C104" s="62"/>
      <c r="D104" s="62"/>
      <c r="E104" s="57">
        <v>62.39</v>
      </c>
      <c r="F104" s="62"/>
    </row>
    <row r="105" spans="1:6" ht="25.5">
      <c r="A105" s="74" t="s">
        <v>232</v>
      </c>
      <c r="B105" s="61" t="s">
        <v>233</v>
      </c>
      <c r="C105" s="119">
        <v>350000</v>
      </c>
      <c r="D105" s="119">
        <v>350000</v>
      </c>
      <c r="E105" s="120">
        <v>280242.06</v>
      </c>
      <c r="F105" s="120">
        <v>80.069159999999997</v>
      </c>
    </row>
    <row r="106" spans="1:6">
      <c r="A106" s="75" t="s">
        <v>236</v>
      </c>
      <c r="B106" s="61" t="s">
        <v>237</v>
      </c>
      <c r="C106" s="62"/>
      <c r="D106" s="62"/>
      <c r="E106" s="57">
        <v>280242.06</v>
      </c>
      <c r="F106" s="62"/>
    </row>
    <row r="107" spans="1:6">
      <c r="A107" s="74" t="s">
        <v>238</v>
      </c>
      <c r="B107" s="61" t="s">
        <v>239</v>
      </c>
      <c r="C107" s="119">
        <v>110000</v>
      </c>
      <c r="D107" s="119">
        <v>110000</v>
      </c>
      <c r="E107" s="120">
        <v>134985.10999999999</v>
      </c>
      <c r="F107" s="120">
        <v>122.713736363636</v>
      </c>
    </row>
    <row r="108" spans="1:6">
      <c r="A108" s="75" t="s">
        <v>242</v>
      </c>
      <c r="B108" s="61" t="s">
        <v>243</v>
      </c>
      <c r="C108" s="62"/>
      <c r="D108" s="62"/>
      <c r="E108" s="57">
        <v>8644</v>
      </c>
      <c r="F108" s="62"/>
    </row>
    <row r="109" spans="1:6">
      <c r="A109" s="75" t="s">
        <v>244</v>
      </c>
      <c r="B109" s="61" t="s">
        <v>245</v>
      </c>
      <c r="C109" s="62"/>
      <c r="D109" s="62"/>
      <c r="E109" s="57">
        <v>126341.11</v>
      </c>
      <c r="F109" s="62"/>
    </row>
    <row r="110" spans="1:6">
      <c r="A110" s="74" t="s">
        <v>252</v>
      </c>
      <c r="B110" s="61" t="s">
        <v>253</v>
      </c>
      <c r="C110" s="119">
        <v>37650</v>
      </c>
      <c r="D110" s="119">
        <v>37650</v>
      </c>
      <c r="E110" s="120">
        <v>10008.25</v>
      </c>
      <c r="F110" s="120">
        <v>26.582337317397101</v>
      </c>
    </row>
    <row r="111" spans="1:6">
      <c r="A111" s="75" t="s">
        <v>260</v>
      </c>
      <c r="B111" s="61" t="s">
        <v>261</v>
      </c>
      <c r="C111" s="62"/>
      <c r="D111" s="62"/>
      <c r="E111" s="57">
        <v>10008.25</v>
      </c>
      <c r="F111" s="62"/>
    </row>
    <row r="112" spans="1:6">
      <c r="A112" s="74" t="s">
        <v>313</v>
      </c>
      <c r="B112" s="61" t="s">
        <v>314</v>
      </c>
      <c r="C112" s="119">
        <v>240000</v>
      </c>
      <c r="D112" s="119">
        <v>240000</v>
      </c>
      <c r="E112" s="121"/>
      <c r="F112" s="121"/>
    </row>
    <row r="113" spans="1:8">
      <c r="A113" s="63" t="s">
        <v>326</v>
      </c>
      <c r="B113" s="61" t="s">
        <v>327</v>
      </c>
      <c r="C113" s="119">
        <v>578852460</v>
      </c>
      <c r="D113" s="119">
        <v>578852460</v>
      </c>
      <c r="E113" s="120">
        <v>586358835.54999995</v>
      </c>
      <c r="F113" s="120">
        <v>101.29676835959199</v>
      </c>
    </row>
    <row r="114" spans="1:8">
      <c r="A114" s="74" t="s">
        <v>131</v>
      </c>
      <c r="B114" s="61" t="s">
        <v>132</v>
      </c>
      <c r="C114" s="119">
        <v>245853000</v>
      </c>
      <c r="D114" s="119">
        <v>245853000</v>
      </c>
      <c r="E114" s="120">
        <v>243012359.63999999</v>
      </c>
      <c r="F114" s="120">
        <v>98.844577711071295</v>
      </c>
    </row>
    <row r="115" spans="1:8">
      <c r="A115" s="75" t="s">
        <v>135</v>
      </c>
      <c r="B115" s="61" t="s">
        <v>136</v>
      </c>
      <c r="C115" s="62"/>
      <c r="D115" s="62"/>
      <c r="E115" s="57">
        <v>188699376.13</v>
      </c>
      <c r="F115" s="62"/>
    </row>
    <row r="116" spans="1:8">
      <c r="A116" s="75" t="s">
        <v>137</v>
      </c>
      <c r="B116" s="61" t="s">
        <v>138</v>
      </c>
      <c r="C116" s="62"/>
      <c r="D116" s="62"/>
      <c r="E116" s="57">
        <v>18664607.809999999</v>
      </c>
      <c r="F116" s="62"/>
    </row>
    <row r="117" spans="1:8">
      <c r="A117" s="75" t="s">
        <v>143</v>
      </c>
      <c r="B117" s="61" t="s">
        <v>142</v>
      </c>
      <c r="C117" s="62"/>
      <c r="D117" s="62"/>
      <c r="E117" s="57">
        <v>5865620.2400000002</v>
      </c>
      <c r="F117" s="62"/>
    </row>
    <row r="118" spans="1:8" ht="25.5">
      <c r="A118" s="75" t="s">
        <v>146</v>
      </c>
      <c r="B118" s="61" t="s">
        <v>147</v>
      </c>
      <c r="C118" s="62"/>
      <c r="D118" s="62"/>
      <c r="E118" s="57">
        <v>48774.04</v>
      </c>
      <c r="F118" s="62"/>
    </row>
    <row r="119" spans="1:8">
      <c r="A119" s="75" t="s">
        <v>148</v>
      </c>
      <c r="B119" s="61" t="s">
        <v>149</v>
      </c>
      <c r="C119" s="62"/>
      <c r="D119" s="62"/>
      <c r="E119" s="57">
        <v>29732553.960000001</v>
      </c>
      <c r="F119" s="62"/>
    </row>
    <row r="120" spans="1:8">
      <c r="A120" s="75" t="s">
        <v>150</v>
      </c>
      <c r="B120" s="61" t="s">
        <v>151</v>
      </c>
      <c r="C120" s="62"/>
      <c r="D120" s="62"/>
      <c r="E120" s="57">
        <v>1427.46</v>
      </c>
      <c r="F120" s="62"/>
    </row>
    <row r="121" spans="1:8">
      <c r="A121" s="74" t="s">
        <v>152</v>
      </c>
      <c r="B121" s="61" t="s">
        <v>153</v>
      </c>
      <c r="C121" s="119">
        <v>324038460</v>
      </c>
      <c r="D121" s="119">
        <v>324038460</v>
      </c>
      <c r="E121" s="120">
        <v>334595062.99000001</v>
      </c>
      <c r="F121" s="120">
        <v>103.257824083598</v>
      </c>
    </row>
    <row r="122" spans="1:8">
      <c r="A122" s="75" t="s">
        <v>158</v>
      </c>
      <c r="B122" s="61" t="s">
        <v>159</v>
      </c>
      <c r="C122" s="62"/>
      <c r="D122" s="62"/>
      <c r="E122" s="57">
        <v>4341189.1399999997</v>
      </c>
      <c r="F122" s="62"/>
      <c r="H122" s="65"/>
    </row>
    <row r="123" spans="1:8">
      <c r="A123" s="75" t="s">
        <v>166</v>
      </c>
      <c r="B123" s="61" t="s">
        <v>167</v>
      </c>
      <c r="C123" s="62"/>
      <c r="D123" s="62"/>
      <c r="E123" s="57">
        <v>859378.5</v>
      </c>
      <c r="F123" s="62"/>
    </row>
    <row r="124" spans="1:8">
      <c r="A124" s="75" t="s">
        <v>168</v>
      </c>
      <c r="B124" s="61" t="s">
        <v>169</v>
      </c>
      <c r="C124" s="62"/>
      <c r="D124" s="62"/>
      <c r="E124" s="57">
        <v>2806735.56</v>
      </c>
      <c r="F124" s="62"/>
    </row>
    <row r="125" spans="1:8">
      <c r="A125" s="75" t="s">
        <v>170</v>
      </c>
      <c r="B125" s="61" t="s">
        <v>171</v>
      </c>
      <c r="C125" s="62"/>
      <c r="D125" s="62"/>
      <c r="E125" s="57">
        <v>5351157.8899999997</v>
      </c>
      <c r="F125" s="62"/>
    </row>
    <row r="126" spans="1:8">
      <c r="A126" s="75" t="s">
        <v>172</v>
      </c>
      <c r="B126" s="61" t="s">
        <v>173</v>
      </c>
      <c r="C126" s="62"/>
      <c r="D126" s="62"/>
      <c r="E126" s="57">
        <v>42074.79</v>
      </c>
      <c r="F126" s="62"/>
    </row>
    <row r="127" spans="1:8">
      <c r="A127" s="75" t="s">
        <v>174</v>
      </c>
      <c r="B127" s="61" t="s">
        <v>175</v>
      </c>
      <c r="C127" s="62"/>
      <c r="D127" s="62"/>
      <c r="E127" s="57">
        <v>185556.6</v>
      </c>
      <c r="F127" s="62"/>
    </row>
    <row r="128" spans="1:8">
      <c r="A128" s="75" t="s">
        <v>176</v>
      </c>
      <c r="B128" s="61" t="s">
        <v>177</v>
      </c>
      <c r="C128" s="62"/>
      <c r="D128" s="62"/>
      <c r="E128" s="57">
        <v>219955.63</v>
      </c>
      <c r="F128" s="62"/>
    </row>
    <row r="129" spans="1:6">
      <c r="A129" s="75" t="s">
        <v>180</v>
      </c>
      <c r="B129" s="61" t="s">
        <v>181</v>
      </c>
      <c r="C129" s="62"/>
      <c r="D129" s="62"/>
      <c r="E129" s="57">
        <v>662059.39</v>
      </c>
      <c r="F129" s="62"/>
    </row>
    <row r="130" spans="1:6">
      <c r="A130" s="75" t="s">
        <v>182</v>
      </c>
      <c r="B130" s="61" t="s">
        <v>183</v>
      </c>
      <c r="C130" s="62"/>
      <c r="D130" s="62"/>
      <c r="E130" s="57">
        <v>12288084.869999999</v>
      </c>
      <c r="F130" s="62"/>
    </row>
    <row r="131" spans="1:6">
      <c r="A131" s="75" t="s">
        <v>184</v>
      </c>
      <c r="B131" s="61" t="s">
        <v>185</v>
      </c>
      <c r="C131" s="62"/>
      <c r="D131" s="62"/>
      <c r="E131" s="57">
        <v>55743.69</v>
      </c>
      <c r="F131" s="62"/>
    </row>
    <row r="132" spans="1:6">
      <c r="A132" s="75" t="s">
        <v>186</v>
      </c>
      <c r="B132" s="61" t="s">
        <v>187</v>
      </c>
      <c r="C132" s="62"/>
      <c r="D132" s="62"/>
      <c r="E132" s="57">
        <v>3433079.07</v>
      </c>
      <c r="F132" s="62"/>
    </row>
    <row r="133" spans="1:6">
      <c r="A133" s="75" t="s">
        <v>188</v>
      </c>
      <c r="B133" s="61" t="s">
        <v>189</v>
      </c>
      <c r="C133" s="62"/>
      <c r="D133" s="62"/>
      <c r="E133" s="57">
        <v>1618904.52</v>
      </c>
      <c r="F133" s="62"/>
    </row>
    <row r="134" spans="1:6">
      <c r="A134" s="75" t="s">
        <v>190</v>
      </c>
      <c r="B134" s="61" t="s">
        <v>191</v>
      </c>
      <c r="C134" s="62"/>
      <c r="D134" s="62"/>
      <c r="E134" s="57">
        <v>3798580.29</v>
      </c>
      <c r="F134" s="62"/>
    </row>
    <row r="135" spans="1:6">
      <c r="A135" s="75" t="s">
        <v>192</v>
      </c>
      <c r="B135" s="61" t="s">
        <v>193</v>
      </c>
      <c r="C135" s="62"/>
      <c r="D135" s="62"/>
      <c r="E135" s="57">
        <v>555113.71</v>
      </c>
      <c r="F135" s="62"/>
    </row>
    <row r="136" spans="1:6">
      <c r="A136" s="75" t="s">
        <v>194</v>
      </c>
      <c r="B136" s="61" t="s">
        <v>195</v>
      </c>
      <c r="C136" s="62"/>
      <c r="D136" s="62"/>
      <c r="E136" s="57">
        <v>1807205.11</v>
      </c>
      <c r="F136" s="62"/>
    </row>
    <row r="137" spans="1:6">
      <c r="A137" s="75" t="s">
        <v>196</v>
      </c>
      <c r="B137" s="61" t="s">
        <v>197</v>
      </c>
      <c r="C137" s="62"/>
      <c r="D137" s="62"/>
      <c r="E137" s="57">
        <v>5104568.6100000003</v>
      </c>
      <c r="F137" s="62"/>
    </row>
    <row r="138" spans="1:6" ht="25.5">
      <c r="A138" s="75" t="s">
        <v>203</v>
      </c>
      <c r="B138" s="61" t="s">
        <v>204</v>
      </c>
      <c r="C138" s="62"/>
      <c r="D138" s="62"/>
      <c r="E138" s="57">
        <v>290919266.27999997</v>
      </c>
      <c r="F138" s="62"/>
    </row>
    <row r="139" spans="1:6">
      <c r="A139" s="75" t="s">
        <v>209</v>
      </c>
      <c r="B139" s="61" t="s">
        <v>210</v>
      </c>
      <c r="C139" s="62"/>
      <c r="D139" s="62"/>
      <c r="E139" s="57">
        <v>162834.32999999999</v>
      </c>
      <c r="F139" s="62"/>
    </row>
    <row r="140" spans="1:6">
      <c r="A140" s="75" t="s">
        <v>211</v>
      </c>
      <c r="B140" s="61" t="s">
        <v>212</v>
      </c>
      <c r="C140" s="62"/>
      <c r="D140" s="62"/>
      <c r="E140" s="57">
        <v>13433</v>
      </c>
      <c r="F140" s="62"/>
    </row>
    <row r="141" spans="1:6">
      <c r="A141" s="75" t="s">
        <v>213</v>
      </c>
      <c r="B141" s="61" t="s">
        <v>214</v>
      </c>
      <c r="C141" s="62"/>
      <c r="D141" s="62"/>
      <c r="E141" s="57">
        <v>123087.6</v>
      </c>
      <c r="F141" s="62"/>
    </row>
    <row r="142" spans="1:6">
      <c r="A142" s="75" t="s">
        <v>215</v>
      </c>
      <c r="B142" s="61" t="s">
        <v>216</v>
      </c>
      <c r="C142" s="62"/>
      <c r="D142" s="62"/>
      <c r="E142" s="57">
        <v>247054.41</v>
      </c>
      <c r="F142" s="62"/>
    </row>
    <row r="143" spans="1:6">
      <c r="A143" s="74" t="s">
        <v>218</v>
      </c>
      <c r="B143" s="61" t="s">
        <v>219</v>
      </c>
      <c r="C143" s="119">
        <v>8901000</v>
      </c>
      <c r="D143" s="119">
        <v>8901000</v>
      </c>
      <c r="E143" s="120">
        <v>8733162.3300000001</v>
      </c>
      <c r="F143" s="120">
        <v>98.114395348837206</v>
      </c>
    </row>
    <row r="144" spans="1:6">
      <c r="A144" s="75" t="s">
        <v>224</v>
      </c>
      <c r="B144" s="61" t="s">
        <v>225</v>
      </c>
      <c r="C144" s="62"/>
      <c r="D144" s="62"/>
      <c r="E144" s="57">
        <v>8733162.3300000001</v>
      </c>
      <c r="F144" s="62"/>
    </row>
    <row r="145" spans="1:6" ht="25.5">
      <c r="A145" s="74" t="s">
        <v>232</v>
      </c>
      <c r="B145" s="61" t="s">
        <v>233</v>
      </c>
      <c r="C145" s="119">
        <v>55000</v>
      </c>
      <c r="D145" s="119">
        <v>55000</v>
      </c>
      <c r="E145" s="120">
        <v>17972.3</v>
      </c>
      <c r="F145" s="120">
        <v>32.676909090909099</v>
      </c>
    </row>
    <row r="146" spans="1:6">
      <c r="A146" s="75" t="s">
        <v>236</v>
      </c>
      <c r="B146" s="61" t="s">
        <v>237</v>
      </c>
      <c r="C146" s="62"/>
      <c r="D146" s="62"/>
      <c r="E146" s="57">
        <v>17972.3</v>
      </c>
      <c r="F146" s="62"/>
    </row>
    <row r="147" spans="1:6">
      <c r="A147" s="74" t="s">
        <v>238</v>
      </c>
      <c r="B147" s="61" t="s">
        <v>239</v>
      </c>
      <c r="C147" s="119">
        <v>5000</v>
      </c>
      <c r="D147" s="119">
        <v>5000</v>
      </c>
      <c r="E147" s="120">
        <v>278.29000000000002</v>
      </c>
      <c r="F147" s="120">
        <v>5.5658000000000003</v>
      </c>
    </row>
    <row r="148" spans="1:6">
      <c r="A148" s="75" t="s">
        <v>244</v>
      </c>
      <c r="B148" s="61" t="s">
        <v>245</v>
      </c>
      <c r="C148" s="62"/>
      <c r="D148" s="62"/>
      <c r="E148" s="57">
        <v>278.29000000000002</v>
      </c>
      <c r="F148" s="62"/>
    </row>
    <row r="149" spans="1:6">
      <c r="A149" s="63" t="s">
        <v>328</v>
      </c>
      <c r="B149" s="61" t="s">
        <v>329</v>
      </c>
      <c r="C149" s="119">
        <v>21600</v>
      </c>
      <c r="D149" s="119">
        <v>21600</v>
      </c>
      <c r="E149" s="120">
        <v>18115.75</v>
      </c>
      <c r="F149" s="120">
        <v>83.869212962963005</v>
      </c>
    </row>
    <row r="150" spans="1:6">
      <c r="A150" s="74" t="s">
        <v>131</v>
      </c>
      <c r="B150" s="61" t="s">
        <v>132</v>
      </c>
      <c r="C150" s="119">
        <v>14000</v>
      </c>
      <c r="D150" s="119">
        <v>14000</v>
      </c>
      <c r="E150" s="120">
        <v>13576.92</v>
      </c>
      <c r="F150" s="120">
        <v>96.977999999999994</v>
      </c>
    </row>
    <row r="151" spans="1:6">
      <c r="A151" s="75" t="s">
        <v>135</v>
      </c>
      <c r="B151" s="61" t="s">
        <v>136</v>
      </c>
      <c r="C151" s="62"/>
      <c r="D151" s="62"/>
      <c r="E151" s="57">
        <v>11654.02</v>
      </c>
      <c r="F151" s="62"/>
    </row>
    <row r="152" spans="1:6">
      <c r="A152" s="75" t="s">
        <v>148</v>
      </c>
      <c r="B152" s="61" t="s">
        <v>149</v>
      </c>
      <c r="C152" s="62"/>
      <c r="D152" s="62"/>
      <c r="E152" s="57">
        <v>1922.9</v>
      </c>
      <c r="F152" s="62"/>
    </row>
    <row r="153" spans="1:6">
      <c r="A153" s="74" t="s">
        <v>152</v>
      </c>
      <c r="B153" s="61" t="s">
        <v>153</v>
      </c>
      <c r="C153" s="119">
        <v>7600</v>
      </c>
      <c r="D153" s="119">
        <v>7600</v>
      </c>
      <c r="E153" s="120">
        <v>4538.83</v>
      </c>
      <c r="F153" s="120">
        <v>59.721447368421103</v>
      </c>
    </row>
    <row r="154" spans="1:6">
      <c r="A154" s="75" t="s">
        <v>156</v>
      </c>
      <c r="B154" s="61" t="s">
        <v>157</v>
      </c>
      <c r="C154" s="62"/>
      <c r="D154" s="62"/>
      <c r="E154" s="57">
        <v>2038.83</v>
      </c>
      <c r="F154" s="62"/>
    </row>
    <row r="155" spans="1:6">
      <c r="A155" s="75" t="s">
        <v>192</v>
      </c>
      <c r="B155" s="61" t="s">
        <v>193</v>
      </c>
      <c r="C155" s="62"/>
      <c r="D155" s="62"/>
      <c r="E155" s="57">
        <v>2500</v>
      </c>
      <c r="F155" s="62"/>
    </row>
    <row r="156" spans="1:6">
      <c r="A156" s="63" t="s">
        <v>330</v>
      </c>
      <c r="B156" s="61" t="s">
        <v>331</v>
      </c>
      <c r="C156" s="119">
        <v>683000</v>
      </c>
      <c r="D156" s="119">
        <v>683000</v>
      </c>
      <c r="E156" s="120">
        <v>19134014.920000002</v>
      </c>
      <c r="F156" s="120">
        <v>2801.4663133235699</v>
      </c>
    </row>
    <row r="157" spans="1:6">
      <c r="A157" s="74" t="s">
        <v>131</v>
      </c>
      <c r="B157" s="61" t="s">
        <v>132</v>
      </c>
      <c r="C157" s="119">
        <v>650000</v>
      </c>
      <c r="D157" s="119">
        <v>650000</v>
      </c>
      <c r="E157" s="120">
        <v>378194.56</v>
      </c>
      <c r="F157" s="120">
        <v>58.183778461538502</v>
      </c>
    </row>
    <row r="158" spans="1:6">
      <c r="A158" s="75" t="s">
        <v>135</v>
      </c>
      <c r="B158" s="61" t="s">
        <v>136</v>
      </c>
      <c r="C158" s="62"/>
      <c r="D158" s="62"/>
      <c r="E158" s="57">
        <v>339100.86</v>
      </c>
      <c r="F158" s="62"/>
    </row>
    <row r="159" spans="1:6">
      <c r="A159" s="75" t="s">
        <v>148</v>
      </c>
      <c r="B159" s="61" t="s">
        <v>149</v>
      </c>
      <c r="C159" s="62"/>
      <c r="D159" s="62"/>
      <c r="E159" s="57">
        <v>39093.699999999997</v>
      </c>
      <c r="F159" s="62"/>
    </row>
    <row r="160" spans="1:6">
      <c r="A160" s="74" t="s">
        <v>152</v>
      </c>
      <c r="B160" s="61" t="s">
        <v>153</v>
      </c>
      <c r="C160" s="119">
        <v>33000</v>
      </c>
      <c r="D160" s="119">
        <v>33000</v>
      </c>
      <c r="E160" s="120">
        <v>18755820.359999999</v>
      </c>
      <c r="F160" s="120">
        <v>56835.819272727298</v>
      </c>
    </row>
    <row r="161" spans="1:6">
      <c r="A161" s="75" t="s">
        <v>158</v>
      </c>
      <c r="B161" s="61" t="s">
        <v>159</v>
      </c>
      <c r="C161" s="62"/>
      <c r="D161" s="62"/>
      <c r="E161" s="57">
        <v>12683.36</v>
      </c>
      <c r="F161" s="62"/>
    </row>
    <row r="162" spans="1:6" ht="25.5">
      <c r="A162" s="75" t="s">
        <v>203</v>
      </c>
      <c r="B162" s="61" t="s">
        <v>204</v>
      </c>
      <c r="C162" s="62"/>
      <c r="D162" s="62"/>
      <c r="E162" s="57">
        <v>18743137</v>
      </c>
      <c r="F162" s="62"/>
    </row>
    <row r="163" spans="1:6">
      <c r="A163" s="63" t="s">
        <v>334</v>
      </c>
      <c r="B163" s="61" t="s">
        <v>335</v>
      </c>
      <c r="C163" s="119">
        <v>145000</v>
      </c>
      <c r="D163" s="119">
        <v>145000</v>
      </c>
      <c r="E163" s="120">
        <v>65728.160000000003</v>
      </c>
      <c r="F163" s="120">
        <v>45.329765517241398</v>
      </c>
    </row>
    <row r="164" spans="1:6">
      <c r="A164" s="74" t="s">
        <v>152</v>
      </c>
      <c r="B164" s="61" t="s">
        <v>153</v>
      </c>
      <c r="C164" s="119">
        <v>120000</v>
      </c>
      <c r="D164" s="119">
        <v>120000</v>
      </c>
      <c r="E164" s="120">
        <v>48179.08</v>
      </c>
      <c r="F164" s="120">
        <v>40.149233333333299</v>
      </c>
    </row>
    <row r="165" spans="1:6">
      <c r="A165" s="75" t="s">
        <v>156</v>
      </c>
      <c r="B165" s="61" t="s">
        <v>157</v>
      </c>
      <c r="C165" s="62"/>
      <c r="D165" s="62"/>
      <c r="E165" s="57">
        <v>12492.7</v>
      </c>
      <c r="F165" s="62"/>
    </row>
    <row r="166" spans="1:6">
      <c r="A166" s="75" t="s">
        <v>160</v>
      </c>
      <c r="B166" s="61" t="s">
        <v>161</v>
      </c>
      <c r="C166" s="62"/>
      <c r="D166" s="62"/>
      <c r="E166" s="57">
        <v>10811.5</v>
      </c>
      <c r="F166" s="62"/>
    </row>
    <row r="167" spans="1:6" ht="25.5">
      <c r="A167" s="75" t="s">
        <v>203</v>
      </c>
      <c r="B167" s="61" t="s">
        <v>204</v>
      </c>
      <c r="C167" s="62"/>
      <c r="D167" s="62"/>
      <c r="E167" s="57">
        <v>24874.880000000001</v>
      </c>
      <c r="F167" s="62"/>
    </row>
    <row r="168" spans="1:6" ht="25.5">
      <c r="A168" s="74" t="s">
        <v>232</v>
      </c>
      <c r="B168" s="61" t="s">
        <v>233</v>
      </c>
      <c r="C168" s="119">
        <v>25000</v>
      </c>
      <c r="D168" s="119">
        <v>25000</v>
      </c>
      <c r="E168" s="120">
        <v>17549.080000000002</v>
      </c>
      <c r="F168" s="120">
        <v>70.19632</v>
      </c>
    </row>
    <row r="169" spans="1:6">
      <c r="A169" s="75" t="s">
        <v>236</v>
      </c>
      <c r="B169" s="61" t="s">
        <v>237</v>
      </c>
      <c r="C169" s="62"/>
      <c r="D169" s="62"/>
      <c r="E169" s="57">
        <v>17549.080000000002</v>
      </c>
      <c r="F169" s="62"/>
    </row>
    <row r="170" spans="1:6" ht="25.5">
      <c r="A170" s="63" t="s">
        <v>336</v>
      </c>
      <c r="B170" s="61" t="s">
        <v>337</v>
      </c>
      <c r="C170" s="119">
        <v>2000</v>
      </c>
      <c r="D170" s="119">
        <v>2000</v>
      </c>
      <c r="E170" s="121"/>
      <c r="F170" s="121"/>
    </row>
    <row r="171" spans="1:6">
      <c r="A171" s="74" t="s">
        <v>152</v>
      </c>
      <c r="B171" s="61" t="s">
        <v>153</v>
      </c>
      <c r="C171" s="119">
        <v>2000</v>
      </c>
      <c r="D171" s="119">
        <v>2000</v>
      </c>
      <c r="E171" s="121"/>
      <c r="F171" s="121"/>
    </row>
    <row r="172" spans="1:6" ht="25.5">
      <c r="A172" s="72" t="s">
        <v>353</v>
      </c>
      <c r="B172" s="73" t="s">
        <v>354</v>
      </c>
      <c r="C172" s="117">
        <v>969190</v>
      </c>
      <c r="D172" s="117">
        <v>965925</v>
      </c>
      <c r="E172" s="118">
        <v>965924.26</v>
      </c>
      <c r="F172" s="118">
        <v>99.999923389497098</v>
      </c>
    </row>
    <row r="173" spans="1:6">
      <c r="A173" s="63" t="s">
        <v>324</v>
      </c>
      <c r="B173" s="61" t="s">
        <v>325</v>
      </c>
      <c r="C173" s="119">
        <v>969190</v>
      </c>
      <c r="D173" s="119">
        <v>965925</v>
      </c>
      <c r="E173" s="120">
        <v>965924.26</v>
      </c>
      <c r="F173" s="120">
        <v>99.999923389497098</v>
      </c>
    </row>
    <row r="174" spans="1:6">
      <c r="A174" s="74" t="s">
        <v>152</v>
      </c>
      <c r="B174" s="61" t="s">
        <v>153</v>
      </c>
      <c r="C174" s="119">
        <v>969190</v>
      </c>
      <c r="D174" s="119">
        <v>965925</v>
      </c>
      <c r="E174" s="120">
        <v>965924.26</v>
      </c>
      <c r="F174" s="120">
        <v>99.999923389497098</v>
      </c>
    </row>
    <row r="175" spans="1:6" ht="25.5">
      <c r="A175" s="75" t="s">
        <v>203</v>
      </c>
      <c r="B175" s="61" t="s">
        <v>204</v>
      </c>
      <c r="C175" s="62"/>
      <c r="D175" s="62"/>
      <c r="E175" s="57">
        <v>965924.26</v>
      </c>
      <c r="F175" s="62"/>
    </row>
    <row r="176" spans="1:6" ht="25.5">
      <c r="A176" s="72" t="s">
        <v>355</v>
      </c>
      <c r="B176" s="73" t="s">
        <v>356</v>
      </c>
      <c r="C176" s="117">
        <v>33181</v>
      </c>
      <c r="D176" s="117">
        <v>23466</v>
      </c>
      <c r="E176" s="118">
        <v>23465.11</v>
      </c>
      <c r="F176" s="118">
        <v>99.996207278615898</v>
      </c>
    </row>
    <row r="177" spans="1:6">
      <c r="A177" s="63" t="s">
        <v>324</v>
      </c>
      <c r="B177" s="61" t="s">
        <v>325</v>
      </c>
      <c r="C177" s="119">
        <v>33181</v>
      </c>
      <c r="D177" s="119">
        <v>23466</v>
      </c>
      <c r="E177" s="120">
        <v>23465.11</v>
      </c>
      <c r="F177" s="120">
        <v>99.996207278615898</v>
      </c>
    </row>
    <row r="178" spans="1:6">
      <c r="A178" s="74" t="s">
        <v>152</v>
      </c>
      <c r="B178" s="61" t="s">
        <v>153</v>
      </c>
      <c r="C178" s="119">
        <v>13181</v>
      </c>
      <c r="D178" s="119">
        <v>3466</v>
      </c>
      <c r="E178" s="120">
        <v>3465.11</v>
      </c>
      <c r="F178" s="120">
        <v>99.974321984997104</v>
      </c>
    </row>
    <row r="179" spans="1:6">
      <c r="A179" s="75" t="s">
        <v>184</v>
      </c>
      <c r="B179" s="61" t="s">
        <v>185</v>
      </c>
      <c r="C179" s="62"/>
      <c r="D179" s="62"/>
      <c r="E179" s="57">
        <v>3465.11</v>
      </c>
      <c r="F179" s="62"/>
    </row>
    <row r="180" spans="1:6">
      <c r="A180" s="74" t="s">
        <v>252</v>
      </c>
      <c r="B180" s="61" t="s">
        <v>253</v>
      </c>
      <c r="C180" s="119">
        <v>20000</v>
      </c>
      <c r="D180" s="119">
        <v>20000</v>
      </c>
      <c r="E180" s="120">
        <v>20000</v>
      </c>
      <c r="F180" s="120">
        <v>100</v>
      </c>
    </row>
    <row r="181" spans="1:6">
      <c r="A181" s="75" t="s">
        <v>260</v>
      </c>
      <c r="B181" s="61" t="s">
        <v>261</v>
      </c>
      <c r="C181" s="62"/>
      <c r="D181" s="62"/>
      <c r="E181" s="57">
        <v>20000</v>
      </c>
      <c r="F181" s="62"/>
    </row>
    <row r="182" spans="1:6">
      <c r="A182" s="72" t="s">
        <v>357</v>
      </c>
      <c r="B182" s="73" t="s">
        <v>358</v>
      </c>
      <c r="C182" s="117">
        <v>545302</v>
      </c>
      <c r="D182" s="117">
        <v>545302</v>
      </c>
      <c r="E182" s="118">
        <v>107982.99</v>
      </c>
      <c r="F182" s="118">
        <v>19.8024195766749</v>
      </c>
    </row>
    <row r="183" spans="1:6">
      <c r="A183" s="63" t="s">
        <v>328</v>
      </c>
      <c r="B183" s="61" t="s">
        <v>329</v>
      </c>
      <c r="C183" s="119">
        <v>465493</v>
      </c>
      <c r="D183" s="119">
        <v>465493</v>
      </c>
      <c r="E183" s="120">
        <v>107982.99</v>
      </c>
      <c r="F183" s="120">
        <v>23.1975539911449</v>
      </c>
    </row>
    <row r="184" spans="1:6">
      <c r="A184" s="74" t="s">
        <v>131</v>
      </c>
      <c r="B184" s="61" t="s">
        <v>132</v>
      </c>
      <c r="C184" s="119">
        <v>299652</v>
      </c>
      <c r="D184" s="119">
        <v>299652</v>
      </c>
      <c r="E184" s="120">
        <v>45783.64</v>
      </c>
      <c r="F184" s="120">
        <v>15.2789369001375</v>
      </c>
    </row>
    <row r="185" spans="1:6">
      <c r="A185" s="75" t="s">
        <v>135</v>
      </c>
      <c r="B185" s="61" t="s">
        <v>136</v>
      </c>
      <c r="C185" s="62"/>
      <c r="D185" s="62"/>
      <c r="E185" s="57">
        <v>39299.199999999997</v>
      </c>
      <c r="F185" s="62"/>
    </row>
    <row r="186" spans="1:6">
      <c r="A186" s="75" t="s">
        <v>148</v>
      </c>
      <c r="B186" s="61" t="s">
        <v>149</v>
      </c>
      <c r="C186" s="62"/>
      <c r="D186" s="62"/>
      <c r="E186" s="57">
        <v>6484.44</v>
      </c>
      <c r="F186" s="62"/>
    </row>
    <row r="187" spans="1:6">
      <c r="A187" s="74" t="s">
        <v>152</v>
      </c>
      <c r="B187" s="61" t="s">
        <v>153</v>
      </c>
      <c r="C187" s="119">
        <v>99189</v>
      </c>
      <c r="D187" s="119">
        <v>99189</v>
      </c>
      <c r="E187" s="120">
        <v>28547.61</v>
      </c>
      <c r="F187" s="120">
        <v>28.7810241054956</v>
      </c>
    </row>
    <row r="188" spans="1:6">
      <c r="A188" s="75" t="s">
        <v>156</v>
      </c>
      <c r="B188" s="61" t="s">
        <v>157</v>
      </c>
      <c r="C188" s="62"/>
      <c r="D188" s="62"/>
      <c r="E188" s="57">
        <v>1745.11</v>
      </c>
      <c r="F188" s="62"/>
    </row>
    <row r="189" spans="1:6">
      <c r="A189" s="75" t="s">
        <v>184</v>
      </c>
      <c r="B189" s="61" t="s">
        <v>185</v>
      </c>
      <c r="C189" s="62"/>
      <c r="D189" s="62"/>
      <c r="E189" s="57">
        <v>6425.37</v>
      </c>
      <c r="F189" s="62"/>
    </row>
    <row r="190" spans="1:6">
      <c r="A190" s="75" t="s">
        <v>192</v>
      </c>
      <c r="B190" s="61" t="s">
        <v>193</v>
      </c>
      <c r="C190" s="62"/>
      <c r="D190" s="62"/>
      <c r="E190" s="57">
        <v>18997.95</v>
      </c>
      <c r="F190" s="62"/>
    </row>
    <row r="191" spans="1:6" ht="25.5">
      <c r="A191" s="75" t="s">
        <v>203</v>
      </c>
      <c r="B191" s="61" t="s">
        <v>204</v>
      </c>
      <c r="C191" s="62"/>
      <c r="D191" s="62"/>
      <c r="E191" s="57">
        <v>1379.18</v>
      </c>
      <c r="F191" s="62"/>
    </row>
    <row r="192" spans="1:6">
      <c r="A192" s="74" t="s">
        <v>228</v>
      </c>
      <c r="B192" s="61" t="s">
        <v>229</v>
      </c>
      <c r="C192" s="119">
        <v>33652</v>
      </c>
      <c r="D192" s="119">
        <v>33652</v>
      </c>
      <c r="E192" s="120">
        <v>33651.74</v>
      </c>
      <c r="F192" s="120">
        <v>99.999227386187997</v>
      </c>
    </row>
    <row r="193" spans="1:6" ht="25.5">
      <c r="A193" s="75" t="s">
        <v>231</v>
      </c>
      <c r="B193" s="61" t="s">
        <v>85</v>
      </c>
      <c r="C193" s="62"/>
      <c r="D193" s="62"/>
      <c r="E193" s="57">
        <v>33651.74</v>
      </c>
      <c r="F193" s="62"/>
    </row>
    <row r="194" spans="1:6">
      <c r="A194" s="74" t="s">
        <v>252</v>
      </c>
      <c r="B194" s="61" t="s">
        <v>253</v>
      </c>
      <c r="C194" s="119">
        <v>33000</v>
      </c>
      <c r="D194" s="119">
        <v>33000</v>
      </c>
      <c r="E194" s="121"/>
      <c r="F194" s="121"/>
    </row>
    <row r="195" spans="1:6">
      <c r="A195" s="63" t="s">
        <v>330</v>
      </c>
      <c r="B195" s="61" t="s">
        <v>331</v>
      </c>
      <c r="C195" s="119">
        <v>79809</v>
      </c>
      <c r="D195" s="119">
        <v>79809</v>
      </c>
      <c r="E195" s="121"/>
      <c r="F195" s="121"/>
    </row>
    <row r="196" spans="1:6">
      <c r="A196" s="74" t="s">
        <v>131</v>
      </c>
      <c r="B196" s="61" t="s">
        <v>132</v>
      </c>
      <c r="C196" s="119">
        <v>63823</v>
      </c>
      <c r="D196" s="119">
        <v>63823</v>
      </c>
      <c r="E196" s="121"/>
      <c r="F196" s="121"/>
    </row>
    <row r="197" spans="1:6">
      <c r="A197" s="74" t="s">
        <v>152</v>
      </c>
      <c r="B197" s="61" t="s">
        <v>153</v>
      </c>
      <c r="C197" s="119">
        <v>15986</v>
      </c>
      <c r="D197" s="119">
        <v>15986</v>
      </c>
      <c r="E197" s="121"/>
      <c r="F197" s="121"/>
    </row>
    <row r="198" spans="1:6" ht="25.5">
      <c r="A198" s="72" t="s">
        <v>359</v>
      </c>
      <c r="B198" s="73" t="s">
        <v>360</v>
      </c>
      <c r="C198" s="117">
        <v>8610</v>
      </c>
      <c r="D198" s="117">
        <v>8610</v>
      </c>
      <c r="E198" s="122"/>
      <c r="F198" s="122"/>
    </row>
    <row r="199" spans="1:6">
      <c r="A199" s="63" t="s">
        <v>330</v>
      </c>
      <c r="B199" s="61" t="s">
        <v>331</v>
      </c>
      <c r="C199" s="119">
        <v>8610</v>
      </c>
      <c r="D199" s="119">
        <v>8610</v>
      </c>
      <c r="E199" s="121"/>
      <c r="F199" s="121"/>
    </row>
    <row r="200" spans="1:6">
      <c r="A200" s="74" t="s">
        <v>131</v>
      </c>
      <c r="B200" s="61" t="s">
        <v>132</v>
      </c>
      <c r="C200" s="119">
        <v>5490</v>
      </c>
      <c r="D200" s="119">
        <v>5490</v>
      </c>
      <c r="E200" s="121"/>
      <c r="F200" s="121"/>
    </row>
    <row r="201" spans="1:6">
      <c r="A201" s="74" t="s">
        <v>152</v>
      </c>
      <c r="B201" s="61" t="s">
        <v>153</v>
      </c>
      <c r="C201" s="119">
        <v>3120</v>
      </c>
      <c r="D201" s="119">
        <v>3120</v>
      </c>
      <c r="E201" s="121"/>
      <c r="F201" s="121"/>
    </row>
    <row r="202" spans="1:6">
      <c r="C202" s="33"/>
      <c r="D202" s="33"/>
      <c r="E202" s="33"/>
      <c r="F202" s="33"/>
    </row>
    <row r="203" spans="1:6">
      <c r="C203" s="33"/>
      <c r="D203" s="33"/>
      <c r="E203" s="33"/>
      <c r="F203" s="33"/>
    </row>
    <row r="204" spans="1:6">
      <c r="C204" s="33"/>
      <c r="D204" s="33"/>
      <c r="E204" s="33"/>
      <c r="F204" s="33"/>
    </row>
    <row r="205" spans="1:6">
      <c r="C205" s="33"/>
      <c r="D205" s="33"/>
      <c r="E205" s="33"/>
      <c r="F205" s="33"/>
    </row>
    <row r="206" spans="1:6">
      <c r="C206" s="33"/>
      <c r="D206" s="33"/>
      <c r="E206" s="33"/>
      <c r="F206" s="33"/>
    </row>
  </sheetData>
  <mergeCells count="6">
    <mergeCell ref="A10:B10"/>
    <mergeCell ref="A2:I2"/>
    <mergeCell ref="A4:I4"/>
    <mergeCell ref="A9:B9"/>
    <mergeCell ref="A6:F6"/>
    <mergeCell ref="A7:F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autoPageBreaks="0"/>
  </sheetPr>
  <dimension ref="A1:M315"/>
  <sheetViews>
    <sheetView zoomScaleNormal="100" workbookViewId="0">
      <selection activeCell="B2" sqref="B2"/>
    </sheetView>
  </sheetViews>
  <sheetFormatPr defaultRowHeight="11.25"/>
  <cols>
    <col min="1" max="1" width="2.83203125" style="2" customWidth="1"/>
    <col min="2" max="2" width="44.83203125" style="2" bestFit="1" customWidth="1"/>
    <col min="3" max="3" width="40.5" style="2" bestFit="1" customWidth="1"/>
    <col min="4" max="4" width="19.83203125" style="2" bestFit="1" customWidth="1"/>
    <col min="5" max="5" width="18.83203125" style="2" bestFit="1" customWidth="1"/>
    <col min="6" max="6" width="18.1640625" style="2" bestFit="1" customWidth="1"/>
    <col min="7" max="7" width="18.5" style="2" bestFit="1" customWidth="1"/>
    <col min="8" max="8" width="17.33203125" style="2" bestFit="1" customWidth="1"/>
    <col min="9" max="10" width="18.6640625" style="2" bestFit="1" customWidth="1"/>
    <col min="11" max="11" width="15" style="2" bestFit="1" customWidth="1"/>
    <col min="12" max="12" width="18.6640625" style="2" bestFit="1" customWidth="1"/>
    <col min="13" max="13" width="10.1640625" style="2" bestFit="1" customWidth="1"/>
    <col min="14" max="16384" width="9.33203125" style="2"/>
  </cols>
  <sheetData>
    <row r="1" spans="1:13" ht="12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3" ht="33.75">
      <c r="B2" s="4" t="s">
        <v>5</v>
      </c>
      <c r="C2" s="4" t="s">
        <v>5</v>
      </c>
      <c r="D2" s="13" t="s">
        <v>44</v>
      </c>
      <c r="E2" s="13" t="s">
        <v>52</v>
      </c>
      <c r="F2" s="13" t="s">
        <v>46</v>
      </c>
      <c r="G2" s="13" t="s">
        <v>47</v>
      </c>
      <c r="H2" s="13" t="s">
        <v>40</v>
      </c>
      <c r="I2" s="13" t="s">
        <v>41</v>
      </c>
      <c r="J2"/>
      <c r="K2"/>
      <c r="L2"/>
      <c r="M2"/>
    </row>
    <row r="3" spans="1:13">
      <c r="B3" s="4" t="s">
        <v>53</v>
      </c>
      <c r="C3" s="4" t="s">
        <v>5</v>
      </c>
      <c r="D3" s="5" t="s">
        <v>6</v>
      </c>
      <c r="E3" s="5" t="s">
        <v>6</v>
      </c>
      <c r="F3" s="5" t="s">
        <v>6</v>
      </c>
      <c r="G3" s="5" t="s">
        <v>6</v>
      </c>
      <c r="H3" s="5" t="s">
        <v>5</v>
      </c>
      <c r="I3" s="5" t="s">
        <v>5</v>
      </c>
      <c r="J3"/>
      <c r="K3"/>
      <c r="L3"/>
      <c r="M3"/>
    </row>
    <row r="4" spans="1:13">
      <c r="A4"/>
      <c r="B4" s="8" t="s">
        <v>54</v>
      </c>
      <c r="C4" s="8" t="s">
        <v>5</v>
      </c>
      <c r="D4" s="28">
        <v>533879027.56999999</v>
      </c>
      <c r="E4" s="29">
        <v>595355636</v>
      </c>
      <c r="F4" s="29">
        <v>595355636</v>
      </c>
      <c r="G4" s="28">
        <v>621194807.96000004</v>
      </c>
      <c r="H4" s="28">
        <v>116.354974794089</v>
      </c>
      <c r="I4" s="28">
        <v>104.34012385162001</v>
      </c>
      <c r="J4"/>
      <c r="K4"/>
      <c r="L4"/>
      <c r="M4"/>
    </row>
    <row r="5" spans="1:13">
      <c r="A5"/>
      <c r="B5" s="15" t="s">
        <v>55</v>
      </c>
      <c r="C5" s="17" t="s">
        <v>56</v>
      </c>
      <c r="D5" s="20">
        <v>533874500.62</v>
      </c>
      <c r="E5" s="7">
        <v>595353636</v>
      </c>
      <c r="F5" s="7">
        <v>595353636</v>
      </c>
      <c r="G5" s="20">
        <v>621193946.32000005</v>
      </c>
      <c r="H5" s="20">
        <v>116.3558000239</v>
      </c>
      <c r="I5" s="20">
        <v>104.340329638971</v>
      </c>
      <c r="J5"/>
      <c r="K5"/>
      <c r="L5"/>
      <c r="M5"/>
    </row>
    <row r="6" spans="1:13">
      <c r="A6"/>
      <c r="B6" s="15" t="s">
        <v>57</v>
      </c>
      <c r="C6" s="17" t="s">
        <v>58</v>
      </c>
      <c r="D6" s="20">
        <v>4526.95</v>
      </c>
      <c r="E6" s="7">
        <v>2000</v>
      </c>
      <c r="F6" s="7">
        <v>2000</v>
      </c>
      <c r="G6" s="20">
        <v>861.64</v>
      </c>
      <c r="H6" s="20">
        <v>19.033565645743799</v>
      </c>
      <c r="I6" s="20">
        <v>43.082000000000001</v>
      </c>
      <c r="J6"/>
      <c r="K6"/>
      <c r="L6"/>
      <c r="M6"/>
    </row>
    <row r="7" spans="1:13">
      <c r="A7"/>
      <c r="B7"/>
      <c r="C7"/>
      <c r="D7"/>
      <c r="E7"/>
      <c r="F7"/>
      <c r="G7"/>
      <c r="H7"/>
      <c r="I7"/>
      <c r="J7"/>
      <c r="K7"/>
      <c r="L7"/>
      <c r="M7"/>
    </row>
    <row r="8" spans="1:13">
      <c r="A8"/>
      <c r="B8"/>
      <c r="C8"/>
      <c r="D8"/>
      <c r="E8"/>
      <c r="F8"/>
      <c r="G8"/>
      <c r="H8"/>
      <c r="I8"/>
      <c r="J8"/>
      <c r="K8"/>
      <c r="L8"/>
      <c r="M8"/>
    </row>
    <row r="9" spans="1:13">
      <c r="A9"/>
      <c r="B9"/>
      <c r="C9"/>
      <c r="D9"/>
      <c r="E9"/>
      <c r="F9"/>
      <c r="G9"/>
      <c r="H9"/>
      <c r="I9"/>
      <c r="J9"/>
      <c r="K9"/>
      <c r="L9"/>
      <c r="M9"/>
    </row>
    <row r="10" spans="1:13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</row>
    <row r="22" spans="1:13">
      <c r="A22"/>
      <c r="B22"/>
      <c r="C22"/>
      <c r="D22"/>
      <c r="E22"/>
      <c r="F22"/>
      <c r="G22"/>
      <c r="H22"/>
      <c r="I22"/>
      <c r="J22"/>
    </row>
    <row r="23" spans="1:13">
      <c r="A23"/>
      <c r="B23"/>
      <c r="C23"/>
      <c r="D23"/>
      <c r="E23"/>
      <c r="F23"/>
      <c r="G23"/>
      <c r="H23"/>
      <c r="I23"/>
      <c r="J23"/>
    </row>
    <row r="24" spans="1:13">
      <c r="A24"/>
      <c r="B24"/>
      <c r="C24"/>
      <c r="D24"/>
      <c r="E24"/>
      <c r="F24"/>
      <c r="G24"/>
      <c r="H24"/>
      <c r="I24"/>
      <c r="J24"/>
    </row>
    <row r="25" spans="1:13">
      <c r="A25"/>
      <c r="B25"/>
      <c r="C25"/>
      <c r="D25"/>
      <c r="E25"/>
      <c r="F25"/>
      <c r="G25"/>
      <c r="H25"/>
      <c r="I25"/>
      <c r="J25"/>
    </row>
    <row r="26" spans="1:13">
      <c r="A26"/>
      <c r="B26"/>
      <c r="C26"/>
      <c r="D26"/>
      <c r="E26"/>
      <c r="F26"/>
      <c r="G26"/>
      <c r="H26"/>
      <c r="I26"/>
      <c r="J26"/>
    </row>
    <row r="27" spans="1:13">
      <c r="A27"/>
      <c r="B27"/>
      <c r="C27"/>
      <c r="D27"/>
      <c r="E27"/>
      <c r="F27"/>
      <c r="G27"/>
      <c r="H27"/>
      <c r="I27"/>
      <c r="J27"/>
    </row>
    <row r="28" spans="1:13">
      <c r="A28"/>
      <c r="B28"/>
      <c r="C28"/>
      <c r="D28"/>
      <c r="E28"/>
      <c r="F28"/>
      <c r="G28"/>
      <c r="H28"/>
      <c r="I28"/>
      <c r="J28"/>
    </row>
    <row r="29" spans="1:13">
      <c r="A29"/>
      <c r="B29"/>
      <c r="C29"/>
      <c r="D29"/>
      <c r="E29"/>
      <c r="F29"/>
      <c r="G29"/>
      <c r="H29"/>
      <c r="I29"/>
      <c r="J29"/>
    </row>
    <row r="30" spans="1:13">
      <c r="A30"/>
      <c r="B30"/>
      <c r="C30"/>
      <c r="D30"/>
      <c r="E30"/>
      <c r="F30"/>
      <c r="G30"/>
      <c r="H30"/>
      <c r="I30"/>
      <c r="J30"/>
    </row>
    <row r="31" spans="1:13">
      <c r="A31"/>
      <c r="B31"/>
      <c r="C31"/>
      <c r="D31"/>
      <c r="E31"/>
      <c r="F31"/>
      <c r="G31"/>
      <c r="H31"/>
      <c r="I31"/>
      <c r="J31"/>
    </row>
    <row r="32" spans="1:13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B34"/>
      <c r="C34"/>
      <c r="D34"/>
      <c r="E34"/>
      <c r="F34"/>
      <c r="G34"/>
      <c r="H34"/>
      <c r="I34"/>
      <c r="J34"/>
    </row>
    <row r="35" spans="1:10">
      <c r="B35"/>
      <c r="C35"/>
      <c r="D35"/>
      <c r="E35"/>
      <c r="F35"/>
      <c r="G35"/>
      <c r="H35"/>
      <c r="I35"/>
      <c r="J35"/>
    </row>
    <row r="36" spans="1:10">
      <c r="B36"/>
      <c r="C36"/>
      <c r="D36"/>
      <c r="E36"/>
      <c r="F36"/>
      <c r="G36"/>
      <c r="H36"/>
      <c r="I36"/>
      <c r="J36"/>
    </row>
    <row r="37" spans="1:10">
      <c r="B37"/>
      <c r="C37"/>
      <c r="D37"/>
      <c r="E37"/>
      <c r="F37"/>
      <c r="G37"/>
      <c r="H37"/>
      <c r="I37"/>
      <c r="J37"/>
    </row>
    <row r="38" spans="1:10">
      <c r="B38"/>
      <c r="C38"/>
      <c r="D38"/>
      <c r="E38"/>
      <c r="F38"/>
      <c r="G38"/>
      <c r="H38"/>
      <c r="I38"/>
      <c r="J38"/>
    </row>
    <row r="39" spans="1:10">
      <c r="B39"/>
      <c r="C39"/>
      <c r="D39"/>
      <c r="E39"/>
      <c r="F39"/>
      <c r="G39"/>
      <c r="H39"/>
      <c r="I39"/>
      <c r="J39"/>
    </row>
    <row r="40" spans="1:10">
      <c r="B40"/>
      <c r="C40"/>
      <c r="D40"/>
      <c r="E40"/>
      <c r="F40"/>
      <c r="G40"/>
      <c r="H40"/>
      <c r="I40"/>
      <c r="J40"/>
    </row>
    <row r="41" spans="1:10">
      <c r="B41"/>
      <c r="C41"/>
      <c r="D41"/>
      <c r="E41"/>
      <c r="F41"/>
      <c r="G41"/>
      <c r="H41"/>
      <c r="I41"/>
      <c r="J41"/>
    </row>
    <row r="42" spans="1:10">
      <c r="B42"/>
      <c r="C42"/>
      <c r="D42"/>
      <c r="E42"/>
      <c r="F42"/>
      <c r="G42"/>
      <c r="H42"/>
      <c r="I42"/>
      <c r="J42"/>
    </row>
    <row r="43" spans="1:10">
      <c r="B43"/>
      <c r="C43"/>
      <c r="D43"/>
      <c r="E43"/>
      <c r="F43"/>
      <c r="G43"/>
      <c r="H43"/>
      <c r="I43"/>
      <c r="J43"/>
    </row>
    <row r="44" spans="1:10">
      <c r="B44"/>
      <c r="C44"/>
      <c r="D44"/>
      <c r="E44"/>
      <c r="F44"/>
      <c r="G44"/>
      <c r="H44"/>
      <c r="I44"/>
      <c r="J44"/>
    </row>
    <row r="45" spans="1:10">
      <c r="B45"/>
      <c r="C45"/>
      <c r="D45"/>
      <c r="E45"/>
      <c r="F45"/>
      <c r="G45"/>
      <c r="H45"/>
      <c r="I45"/>
      <c r="J45"/>
    </row>
    <row r="46" spans="1:10">
      <c r="B46"/>
      <c r="C46"/>
      <c r="D46"/>
      <c r="E46"/>
      <c r="F46"/>
      <c r="G46"/>
      <c r="H46"/>
      <c r="I46"/>
      <c r="J46"/>
    </row>
    <row r="47" spans="1:10">
      <c r="B47"/>
      <c r="C47"/>
      <c r="D47"/>
      <c r="E47"/>
      <c r="F47"/>
      <c r="G47"/>
      <c r="H47"/>
      <c r="I47"/>
      <c r="J47"/>
    </row>
    <row r="48" spans="1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  <row r="85" spans="2:10">
      <c r="B85"/>
      <c r="C85"/>
      <c r="D85"/>
      <c r="E85"/>
      <c r="F85"/>
      <c r="G85"/>
      <c r="H85"/>
      <c r="I85"/>
      <c r="J85"/>
    </row>
    <row r="86" spans="2:10">
      <c r="B86"/>
      <c r="C86"/>
      <c r="D86"/>
      <c r="E86"/>
      <c r="F86"/>
      <c r="G86"/>
      <c r="H86"/>
      <c r="I86"/>
      <c r="J86"/>
    </row>
    <row r="87" spans="2:10">
      <c r="B87"/>
      <c r="C87"/>
      <c r="D87"/>
      <c r="E87"/>
      <c r="F87"/>
      <c r="G87"/>
      <c r="H87"/>
      <c r="I87"/>
      <c r="J87"/>
    </row>
    <row r="88" spans="2:10">
      <c r="B88"/>
      <c r="C88"/>
      <c r="D88"/>
      <c r="E88"/>
      <c r="F88"/>
      <c r="G88"/>
      <c r="H88"/>
      <c r="I88"/>
      <c r="J88"/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  <row r="94" spans="2:10">
      <c r="B94"/>
      <c r="C94"/>
      <c r="D94"/>
      <c r="E94"/>
      <c r="F94"/>
      <c r="G94"/>
      <c r="H94"/>
      <c r="I94"/>
      <c r="J94"/>
    </row>
    <row r="95" spans="2:10">
      <c r="B95"/>
      <c r="C95"/>
      <c r="D95"/>
      <c r="E95"/>
      <c r="F95"/>
      <c r="G95"/>
      <c r="H95"/>
      <c r="I95"/>
      <c r="J95"/>
    </row>
    <row r="96" spans="2:10">
      <c r="B96"/>
      <c r="C96"/>
      <c r="D96"/>
      <c r="E96"/>
      <c r="F96"/>
      <c r="G96"/>
      <c r="H96"/>
      <c r="I96"/>
      <c r="J96"/>
    </row>
    <row r="97" spans="2:10">
      <c r="B97"/>
      <c r="C97"/>
      <c r="D97"/>
      <c r="E97"/>
      <c r="F97"/>
      <c r="G97"/>
      <c r="H97"/>
      <c r="I97"/>
      <c r="J97"/>
    </row>
    <row r="98" spans="2:10">
      <c r="B98"/>
      <c r="C98"/>
      <c r="D98"/>
      <c r="E98"/>
      <c r="F98"/>
      <c r="G98"/>
      <c r="H98"/>
      <c r="I98"/>
      <c r="J98"/>
    </row>
    <row r="99" spans="2:10">
      <c r="B99"/>
      <c r="C99"/>
      <c r="D99"/>
      <c r="E99"/>
      <c r="F99"/>
      <c r="G99"/>
      <c r="H99"/>
      <c r="I99"/>
      <c r="J99"/>
    </row>
    <row r="100" spans="2:10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  <row r="113" spans="2:10">
      <c r="B113"/>
      <c r="C113"/>
      <c r="D113"/>
      <c r="E113"/>
      <c r="F113"/>
      <c r="G113"/>
      <c r="H113"/>
      <c r="I113"/>
      <c r="J113"/>
    </row>
    <row r="114" spans="2:10">
      <c r="B114"/>
      <c r="C114"/>
      <c r="D114"/>
      <c r="E114"/>
      <c r="F114"/>
      <c r="G114"/>
      <c r="H114"/>
      <c r="I114"/>
      <c r="J114"/>
    </row>
    <row r="115" spans="2:10">
      <c r="B115"/>
      <c r="C115"/>
      <c r="D115"/>
      <c r="E115"/>
      <c r="F115"/>
      <c r="G115"/>
      <c r="H115"/>
      <c r="I115"/>
      <c r="J115"/>
    </row>
    <row r="116" spans="2:10">
      <c r="B116"/>
      <c r="C116"/>
      <c r="D116"/>
      <c r="E116"/>
      <c r="F116"/>
      <c r="G116"/>
      <c r="H116"/>
      <c r="I116"/>
      <c r="J116"/>
    </row>
    <row r="117" spans="2:10">
      <c r="B117"/>
      <c r="C117"/>
      <c r="D117"/>
      <c r="E117"/>
      <c r="F117"/>
      <c r="G117"/>
      <c r="H117"/>
      <c r="I117"/>
      <c r="J117"/>
    </row>
    <row r="118" spans="2:10">
      <c r="B118"/>
      <c r="C118"/>
      <c r="D118"/>
      <c r="E118"/>
      <c r="F118"/>
      <c r="G118"/>
      <c r="H118"/>
      <c r="I118"/>
      <c r="J118"/>
    </row>
    <row r="119" spans="2:10">
      <c r="B119"/>
      <c r="C119"/>
      <c r="D119"/>
      <c r="E119"/>
      <c r="F119"/>
      <c r="G119"/>
      <c r="H119"/>
      <c r="I119"/>
      <c r="J119"/>
    </row>
    <row r="120" spans="2:10">
      <c r="B120"/>
      <c r="C120"/>
      <c r="D120"/>
      <c r="E120"/>
      <c r="F120"/>
      <c r="G120"/>
      <c r="H120"/>
      <c r="I120"/>
      <c r="J120"/>
    </row>
    <row r="121" spans="2:10">
      <c r="B121"/>
      <c r="C121"/>
      <c r="D121"/>
      <c r="E121"/>
      <c r="F121"/>
      <c r="G121"/>
      <c r="H121"/>
      <c r="I121"/>
      <c r="J121"/>
    </row>
    <row r="122" spans="2:10">
      <c r="B122"/>
      <c r="C122"/>
      <c r="D122"/>
      <c r="E122"/>
      <c r="F122"/>
      <c r="G122"/>
      <c r="H122"/>
      <c r="I122"/>
      <c r="J122"/>
    </row>
    <row r="123" spans="2:10">
      <c r="B123"/>
      <c r="C123"/>
      <c r="D123"/>
      <c r="E123"/>
      <c r="F123"/>
      <c r="G123"/>
      <c r="H123"/>
      <c r="I123"/>
      <c r="J123"/>
    </row>
    <row r="124" spans="2:10">
      <c r="B124"/>
      <c r="C124"/>
      <c r="D124"/>
      <c r="E124"/>
      <c r="F124"/>
      <c r="G124"/>
      <c r="H124"/>
      <c r="I124"/>
      <c r="J124"/>
    </row>
    <row r="125" spans="2:10">
      <c r="B125"/>
      <c r="C125"/>
      <c r="D125"/>
      <c r="E125"/>
      <c r="F125"/>
      <c r="G125"/>
      <c r="H125"/>
      <c r="I125"/>
      <c r="J125"/>
    </row>
    <row r="126" spans="2:10">
      <c r="B126"/>
      <c r="C126"/>
      <c r="D126"/>
      <c r="E126"/>
      <c r="F126"/>
      <c r="G126"/>
      <c r="H126"/>
      <c r="I126"/>
      <c r="J126"/>
    </row>
    <row r="127" spans="2:10">
      <c r="B127"/>
      <c r="C127"/>
      <c r="D127"/>
      <c r="E127"/>
      <c r="F127"/>
      <c r="G127"/>
      <c r="H127"/>
      <c r="I127"/>
      <c r="J127"/>
    </row>
    <row r="128" spans="2:10">
      <c r="B128"/>
      <c r="C128"/>
      <c r="D128"/>
      <c r="E128"/>
      <c r="F128"/>
      <c r="G128"/>
      <c r="H128"/>
      <c r="I128"/>
      <c r="J128"/>
    </row>
    <row r="129" spans="2:10">
      <c r="B129"/>
      <c r="C129"/>
      <c r="D129"/>
      <c r="E129"/>
      <c r="F129"/>
      <c r="G129"/>
      <c r="H129"/>
      <c r="I129"/>
      <c r="J129"/>
    </row>
    <row r="130" spans="2:10">
      <c r="B130"/>
      <c r="C130"/>
      <c r="D130"/>
      <c r="E130"/>
      <c r="F130"/>
      <c r="G130"/>
      <c r="H130"/>
      <c r="I130"/>
      <c r="J130"/>
    </row>
    <row r="131" spans="2:10">
      <c r="B131"/>
      <c r="C131"/>
      <c r="D131"/>
      <c r="E131"/>
      <c r="F131"/>
      <c r="G131"/>
      <c r="H131"/>
      <c r="I131"/>
      <c r="J131"/>
    </row>
    <row r="132" spans="2:10">
      <c r="B132"/>
      <c r="C132"/>
      <c r="D132"/>
      <c r="E132"/>
      <c r="F132"/>
      <c r="G132"/>
      <c r="H132"/>
      <c r="I132"/>
      <c r="J132"/>
    </row>
    <row r="133" spans="2:10">
      <c r="B133"/>
      <c r="C133"/>
      <c r="D133"/>
      <c r="E133"/>
      <c r="F133"/>
      <c r="G133"/>
      <c r="H133"/>
      <c r="I133"/>
      <c r="J133"/>
    </row>
    <row r="134" spans="2:10">
      <c r="B134"/>
      <c r="C134"/>
      <c r="D134"/>
      <c r="E134"/>
      <c r="F134"/>
      <c r="G134"/>
      <c r="H134"/>
      <c r="I134"/>
      <c r="J134"/>
    </row>
    <row r="135" spans="2:10">
      <c r="B135"/>
      <c r="C135"/>
      <c r="D135"/>
      <c r="E135"/>
      <c r="F135"/>
      <c r="G135"/>
      <c r="H135"/>
      <c r="I135"/>
      <c r="J135"/>
    </row>
    <row r="136" spans="2:10">
      <c r="B136"/>
      <c r="C136"/>
      <c r="D136"/>
      <c r="E136"/>
      <c r="F136"/>
      <c r="G136"/>
      <c r="H136"/>
      <c r="I136"/>
      <c r="J136"/>
    </row>
    <row r="137" spans="2:10">
      <c r="B137"/>
      <c r="C137"/>
      <c r="D137"/>
      <c r="E137"/>
      <c r="F137"/>
      <c r="G137"/>
      <c r="H137"/>
      <c r="I137"/>
      <c r="J137"/>
    </row>
    <row r="138" spans="2:10">
      <c r="B138"/>
      <c r="C138"/>
      <c r="D138"/>
      <c r="E138"/>
      <c r="F138"/>
      <c r="G138"/>
      <c r="H138"/>
      <c r="I138"/>
      <c r="J138"/>
    </row>
    <row r="139" spans="2:10">
      <c r="B139"/>
      <c r="C139"/>
      <c r="D139"/>
      <c r="E139"/>
      <c r="F139"/>
      <c r="G139"/>
      <c r="H139"/>
      <c r="I139"/>
      <c r="J139"/>
    </row>
    <row r="140" spans="2:10">
      <c r="B140"/>
      <c r="C140"/>
      <c r="D140"/>
      <c r="E140"/>
      <c r="F140"/>
      <c r="G140"/>
      <c r="H140"/>
      <c r="I140"/>
      <c r="J140"/>
    </row>
    <row r="141" spans="2:10">
      <c r="B141"/>
      <c r="C141"/>
      <c r="D141"/>
      <c r="E141"/>
      <c r="F141"/>
      <c r="G141"/>
      <c r="H141"/>
      <c r="I141"/>
      <c r="J141"/>
    </row>
    <row r="142" spans="2:10">
      <c r="B142"/>
      <c r="C142"/>
      <c r="D142"/>
      <c r="E142"/>
      <c r="F142"/>
      <c r="G142"/>
      <c r="H142"/>
      <c r="I142"/>
      <c r="J142"/>
    </row>
    <row r="143" spans="2:10">
      <c r="B143"/>
      <c r="C143"/>
      <c r="D143"/>
      <c r="E143"/>
      <c r="F143"/>
      <c r="G143"/>
      <c r="H143"/>
      <c r="I143"/>
      <c r="J143"/>
    </row>
    <row r="144" spans="2:10">
      <c r="B144"/>
      <c r="C144"/>
      <c r="D144"/>
      <c r="E144"/>
      <c r="F144"/>
      <c r="G144"/>
      <c r="H144"/>
      <c r="I144"/>
      <c r="J144"/>
    </row>
    <row r="145" spans="2:10">
      <c r="B145"/>
      <c r="C145"/>
      <c r="D145"/>
      <c r="E145"/>
      <c r="F145"/>
      <c r="G145"/>
      <c r="H145"/>
      <c r="I145"/>
      <c r="J145"/>
    </row>
    <row r="146" spans="2:10">
      <c r="B146"/>
      <c r="C146"/>
      <c r="D146"/>
      <c r="E146"/>
      <c r="F146"/>
      <c r="G146"/>
      <c r="H146"/>
      <c r="I146"/>
      <c r="J146"/>
    </row>
    <row r="147" spans="2:10">
      <c r="B147"/>
      <c r="C147"/>
      <c r="D147"/>
      <c r="E147"/>
      <c r="F147"/>
      <c r="G147"/>
      <c r="H147"/>
      <c r="I147"/>
      <c r="J147"/>
    </row>
    <row r="148" spans="2:10">
      <c r="B148"/>
      <c r="C148"/>
      <c r="D148"/>
      <c r="E148"/>
      <c r="F148"/>
      <c r="G148"/>
      <c r="H148"/>
      <c r="I148"/>
      <c r="J148"/>
    </row>
    <row r="149" spans="2:10">
      <c r="B149"/>
      <c r="C149"/>
      <c r="D149"/>
      <c r="E149"/>
      <c r="F149"/>
      <c r="G149"/>
      <c r="H149"/>
      <c r="I149"/>
      <c r="J149"/>
    </row>
    <row r="150" spans="2:10">
      <c r="B150"/>
      <c r="C150"/>
      <c r="D150"/>
      <c r="E150"/>
      <c r="F150"/>
      <c r="G150"/>
      <c r="H150"/>
      <c r="I150"/>
      <c r="J150"/>
    </row>
    <row r="151" spans="2:10">
      <c r="B151"/>
      <c r="C151"/>
      <c r="D151"/>
      <c r="E151"/>
      <c r="F151"/>
      <c r="G151"/>
      <c r="H151"/>
      <c r="I151"/>
      <c r="J151"/>
    </row>
    <row r="152" spans="2:10">
      <c r="B152"/>
      <c r="C152"/>
      <c r="D152"/>
      <c r="E152"/>
      <c r="F152"/>
      <c r="G152"/>
      <c r="H152"/>
      <c r="I152"/>
      <c r="J152"/>
    </row>
    <row r="153" spans="2:10">
      <c r="B153"/>
      <c r="C153"/>
      <c r="D153"/>
      <c r="E153"/>
      <c r="F153"/>
      <c r="G153"/>
      <c r="H153"/>
      <c r="I153"/>
      <c r="J153"/>
    </row>
    <row r="154" spans="2:10">
      <c r="B154"/>
      <c r="C154"/>
      <c r="D154"/>
      <c r="E154"/>
      <c r="F154"/>
      <c r="G154"/>
      <c r="H154"/>
      <c r="I154"/>
      <c r="J154"/>
    </row>
    <row r="155" spans="2:10">
      <c r="B155"/>
      <c r="C155"/>
      <c r="D155"/>
      <c r="E155"/>
      <c r="F155"/>
      <c r="G155"/>
      <c r="H155"/>
      <c r="I155"/>
      <c r="J155"/>
    </row>
    <row r="156" spans="2:10">
      <c r="B156"/>
      <c r="C156"/>
      <c r="D156"/>
      <c r="E156"/>
      <c r="F156"/>
      <c r="G156"/>
      <c r="H156"/>
      <c r="I156"/>
      <c r="J156"/>
    </row>
    <row r="157" spans="2:10">
      <c r="B157"/>
      <c r="C157"/>
      <c r="D157"/>
      <c r="E157"/>
      <c r="F157"/>
      <c r="G157"/>
      <c r="H157"/>
      <c r="I157"/>
      <c r="J157"/>
    </row>
    <row r="158" spans="2:10">
      <c r="B158"/>
      <c r="C158"/>
      <c r="D158"/>
      <c r="E158"/>
      <c r="F158"/>
      <c r="G158"/>
      <c r="H158"/>
      <c r="I158"/>
      <c r="J158"/>
    </row>
    <row r="159" spans="2:10">
      <c r="B159"/>
      <c r="C159"/>
      <c r="D159"/>
      <c r="E159"/>
      <c r="F159"/>
      <c r="G159"/>
      <c r="H159"/>
      <c r="I159"/>
      <c r="J159"/>
    </row>
    <row r="160" spans="2:10">
      <c r="B160"/>
      <c r="C160"/>
      <c r="D160"/>
      <c r="E160"/>
      <c r="F160"/>
      <c r="G160"/>
      <c r="H160"/>
      <c r="I160"/>
      <c r="J160"/>
    </row>
    <row r="161" spans="2:10">
      <c r="B161"/>
      <c r="C161"/>
      <c r="D161"/>
      <c r="E161"/>
      <c r="F161"/>
      <c r="G161"/>
      <c r="H161"/>
      <c r="I161"/>
      <c r="J161"/>
    </row>
    <row r="162" spans="2:10">
      <c r="B162"/>
      <c r="C162"/>
      <c r="D162"/>
      <c r="E162"/>
      <c r="F162"/>
      <c r="G162"/>
      <c r="H162"/>
      <c r="I162"/>
      <c r="J162"/>
    </row>
    <row r="163" spans="2:10">
      <c r="B163"/>
      <c r="C163"/>
      <c r="D163"/>
      <c r="E163"/>
      <c r="F163"/>
      <c r="G163"/>
      <c r="H163"/>
      <c r="I163"/>
      <c r="J163"/>
    </row>
    <row r="164" spans="2:10">
      <c r="B164"/>
      <c r="C164"/>
      <c r="D164"/>
      <c r="E164"/>
      <c r="F164"/>
      <c r="G164"/>
      <c r="H164"/>
      <c r="I164"/>
      <c r="J164"/>
    </row>
    <row r="165" spans="2:10">
      <c r="B165"/>
      <c r="C165"/>
      <c r="D165"/>
      <c r="E165"/>
      <c r="F165"/>
      <c r="G165"/>
      <c r="H165"/>
      <c r="I165"/>
      <c r="J165"/>
    </row>
    <row r="166" spans="2:10">
      <c r="B166"/>
      <c r="C166"/>
      <c r="D166"/>
      <c r="E166"/>
      <c r="F166"/>
      <c r="G166"/>
      <c r="H166"/>
      <c r="I166"/>
      <c r="J166"/>
    </row>
    <row r="167" spans="2:10">
      <c r="B167"/>
      <c r="C167"/>
      <c r="D167"/>
      <c r="E167"/>
      <c r="F167"/>
      <c r="G167"/>
      <c r="H167"/>
      <c r="I167"/>
      <c r="J167"/>
    </row>
    <row r="168" spans="2:10">
      <c r="B168"/>
      <c r="C168"/>
      <c r="D168"/>
      <c r="E168"/>
      <c r="F168"/>
      <c r="G168"/>
      <c r="H168"/>
      <c r="I168"/>
      <c r="J168"/>
    </row>
    <row r="169" spans="2:10">
      <c r="B169"/>
      <c r="C169"/>
      <c r="D169"/>
      <c r="E169"/>
      <c r="F169"/>
      <c r="G169"/>
      <c r="H169"/>
      <c r="I169"/>
      <c r="J169"/>
    </row>
    <row r="170" spans="2:10">
      <c r="B170"/>
      <c r="C170"/>
      <c r="D170"/>
      <c r="E170"/>
      <c r="F170"/>
      <c r="G170"/>
      <c r="H170"/>
      <c r="I170"/>
      <c r="J170"/>
    </row>
    <row r="171" spans="2:10">
      <c r="B171"/>
      <c r="C171"/>
      <c r="D171"/>
      <c r="E171"/>
      <c r="F171"/>
      <c r="G171"/>
      <c r="H171"/>
      <c r="I171"/>
      <c r="J171"/>
    </row>
    <row r="172" spans="2:10">
      <c r="B172"/>
      <c r="C172"/>
      <c r="D172"/>
      <c r="E172"/>
      <c r="F172"/>
      <c r="G172"/>
      <c r="H172"/>
      <c r="I172"/>
      <c r="J172"/>
    </row>
    <row r="173" spans="2:10">
      <c r="B173"/>
      <c r="C173"/>
      <c r="D173"/>
      <c r="E173"/>
      <c r="F173"/>
      <c r="G173"/>
      <c r="H173"/>
      <c r="I173"/>
      <c r="J173"/>
    </row>
    <row r="174" spans="2:10">
      <c r="B174"/>
      <c r="C174"/>
      <c r="D174"/>
      <c r="E174"/>
      <c r="F174"/>
      <c r="G174"/>
      <c r="H174"/>
      <c r="I174"/>
      <c r="J174"/>
    </row>
    <row r="175" spans="2:10">
      <c r="B175"/>
      <c r="C175"/>
      <c r="D175"/>
      <c r="E175"/>
      <c r="F175"/>
      <c r="G175"/>
      <c r="H175"/>
      <c r="I175"/>
      <c r="J175"/>
    </row>
    <row r="176" spans="2:10">
      <c r="B176"/>
      <c r="C176"/>
      <c r="D176"/>
      <c r="E176"/>
      <c r="F176"/>
      <c r="G176"/>
      <c r="H176"/>
      <c r="I176"/>
      <c r="J176"/>
    </row>
    <row r="177" spans="2:10">
      <c r="B177"/>
      <c r="C177"/>
      <c r="D177"/>
      <c r="E177"/>
      <c r="F177"/>
      <c r="G177"/>
      <c r="H177"/>
      <c r="I177"/>
      <c r="J177"/>
    </row>
    <row r="178" spans="2:10">
      <c r="B178"/>
      <c r="C178"/>
      <c r="D178"/>
      <c r="E178"/>
      <c r="F178"/>
      <c r="G178"/>
      <c r="H178"/>
      <c r="I178"/>
      <c r="J178"/>
    </row>
    <row r="179" spans="2:10">
      <c r="B179"/>
      <c r="C179"/>
      <c r="D179"/>
      <c r="E179"/>
      <c r="F179"/>
      <c r="G179"/>
      <c r="H179"/>
      <c r="I179"/>
      <c r="J179"/>
    </row>
    <row r="180" spans="2:10">
      <c r="B180"/>
      <c r="C180"/>
      <c r="D180"/>
      <c r="E180"/>
      <c r="F180"/>
      <c r="G180"/>
      <c r="H180"/>
      <c r="I180"/>
      <c r="J180"/>
    </row>
    <row r="181" spans="2:10">
      <c r="B181"/>
      <c r="C181"/>
      <c r="D181"/>
      <c r="E181"/>
      <c r="F181"/>
      <c r="G181"/>
      <c r="H181"/>
      <c r="I181"/>
      <c r="J181"/>
    </row>
    <row r="182" spans="2:10">
      <c r="B182"/>
      <c r="C182"/>
      <c r="D182"/>
      <c r="E182"/>
      <c r="F182"/>
      <c r="G182"/>
      <c r="H182"/>
      <c r="I182"/>
      <c r="J182"/>
    </row>
    <row r="183" spans="2:10">
      <c r="B183"/>
      <c r="C183"/>
      <c r="D183"/>
      <c r="E183"/>
      <c r="F183"/>
      <c r="G183"/>
      <c r="H183"/>
      <c r="I183"/>
      <c r="J183"/>
    </row>
    <row r="184" spans="2:10">
      <c r="B184"/>
      <c r="C184"/>
      <c r="D184"/>
      <c r="E184"/>
      <c r="F184"/>
      <c r="G184"/>
      <c r="H184"/>
      <c r="I184"/>
      <c r="J184"/>
    </row>
    <row r="185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>
      <c r="B187"/>
      <c r="C187"/>
      <c r="D187"/>
      <c r="E187"/>
      <c r="F187"/>
      <c r="G187"/>
      <c r="H187"/>
      <c r="I187"/>
      <c r="J187"/>
    </row>
    <row r="188" spans="2:10">
      <c r="B188"/>
      <c r="C188"/>
      <c r="D188"/>
      <c r="E188"/>
      <c r="F188"/>
      <c r="G188"/>
      <c r="H188"/>
      <c r="I188"/>
      <c r="J188"/>
    </row>
    <row r="189" spans="2:10">
      <c r="B189"/>
      <c r="C189"/>
      <c r="D189"/>
      <c r="E189"/>
      <c r="F189"/>
      <c r="G189"/>
      <c r="H189"/>
      <c r="I189"/>
      <c r="J189"/>
    </row>
    <row r="190" spans="2:10">
      <c r="B190"/>
      <c r="C190"/>
      <c r="D190"/>
      <c r="E190"/>
      <c r="F190"/>
      <c r="G190"/>
      <c r="H190"/>
      <c r="I190"/>
      <c r="J190"/>
    </row>
    <row r="191" spans="2:10">
      <c r="B191"/>
      <c r="C191"/>
      <c r="D191"/>
      <c r="E191"/>
      <c r="F191"/>
      <c r="G191"/>
      <c r="H191"/>
      <c r="I191"/>
      <c r="J191"/>
    </row>
    <row r="192" spans="2:10">
      <c r="B192"/>
      <c r="C192"/>
      <c r="D192"/>
      <c r="E192"/>
      <c r="F192"/>
      <c r="G192"/>
      <c r="H192"/>
      <c r="I192"/>
      <c r="J192"/>
    </row>
    <row r="193" spans="2:10">
      <c r="B193"/>
      <c r="C193"/>
      <c r="D193"/>
      <c r="E193"/>
      <c r="F193"/>
      <c r="G193"/>
      <c r="H193"/>
      <c r="I193"/>
      <c r="J193"/>
    </row>
    <row r="194" spans="2:10">
      <c r="B194"/>
      <c r="C194"/>
      <c r="D194"/>
      <c r="E194"/>
      <c r="F194"/>
      <c r="G194"/>
      <c r="H194"/>
      <c r="I194"/>
      <c r="J194"/>
    </row>
    <row r="195" spans="2:10">
      <c r="B195"/>
      <c r="C195"/>
      <c r="D195"/>
      <c r="E195"/>
      <c r="F195"/>
      <c r="G195"/>
      <c r="H195"/>
      <c r="I195"/>
      <c r="J195"/>
    </row>
    <row r="196" spans="2:10">
      <c r="B196"/>
      <c r="C196"/>
      <c r="D196"/>
      <c r="E196"/>
      <c r="F196"/>
      <c r="G196"/>
      <c r="H196"/>
      <c r="I196"/>
      <c r="J196"/>
    </row>
    <row r="197" spans="2:10">
      <c r="B197"/>
      <c r="C197"/>
      <c r="D197"/>
      <c r="E197"/>
      <c r="F197"/>
      <c r="G197"/>
      <c r="H197"/>
      <c r="I197"/>
      <c r="J197"/>
    </row>
    <row r="198" spans="2:10">
      <c r="B198"/>
      <c r="C198"/>
      <c r="D198"/>
      <c r="E198"/>
      <c r="F198"/>
      <c r="G198"/>
      <c r="H198"/>
      <c r="I198"/>
      <c r="J198"/>
    </row>
    <row r="199" spans="2:10">
      <c r="B199"/>
      <c r="C199"/>
      <c r="D199"/>
      <c r="E199"/>
      <c r="F199"/>
      <c r="G199"/>
      <c r="H199"/>
      <c r="I199"/>
      <c r="J199"/>
    </row>
    <row r="200" spans="2:10">
      <c r="B200"/>
      <c r="C200"/>
      <c r="D200"/>
      <c r="E200"/>
      <c r="F200"/>
      <c r="G200"/>
      <c r="H200"/>
      <c r="I200"/>
      <c r="J200"/>
    </row>
    <row r="201" spans="2:10">
      <c r="B201"/>
      <c r="C201"/>
      <c r="D201"/>
      <c r="E201"/>
      <c r="F201"/>
      <c r="G201"/>
      <c r="H201"/>
      <c r="I201"/>
      <c r="J201"/>
    </row>
    <row r="202" spans="2:10">
      <c r="B202"/>
      <c r="C202"/>
      <c r="D202"/>
      <c r="E202"/>
      <c r="F202"/>
      <c r="G202"/>
      <c r="H202"/>
      <c r="I202"/>
      <c r="J202"/>
    </row>
    <row r="203" spans="2:10">
      <c r="B203"/>
      <c r="C203"/>
      <c r="D203"/>
      <c r="E203"/>
      <c r="F203"/>
      <c r="G203"/>
      <c r="H203"/>
      <c r="I203"/>
      <c r="J203"/>
    </row>
    <row r="204" spans="2:10">
      <c r="B204"/>
      <c r="C204"/>
      <c r="D204"/>
      <c r="E204"/>
      <c r="F204"/>
      <c r="G204"/>
      <c r="H204"/>
      <c r="I204"/>
      <c r="J204"/>
    </row>
    <row r="205" spans="2:10">
      <c r="B205"/>
      <c r="C205"/>
      <c r="D205"/>
      <c r="E205"/>
      <c r="F205"/>
      <c r="G205"/>
      <c r="H205"/>
      <c r="I205"/>
      <c r="J205"/>
    </row>
    <row r="206" spans="2:10">
      <c r="B206"/>
      <c r="C206"/>
      <c r="D206"/>
      <c r="E206"/>
      <c r="F206"/>
      <c r="G206"/>
      <c r="H206"/>
      <c r="I206"/>
      <c r="J206"/>
    </row>
    <row r="207" spans="2:10">
      <c r="B207"/>
      <c r="C207"/>
      <c r="D207"/>
      <c r="E207"/>
      <c r="F207"/>
      <c r="G207"/>
      <c r="H207"/>
      <c r="I207"/>
      <c r="J207"/>
    </row>
    <row r="208" spans="2:10">
      <c r="B208"/>
      <c r="C208"/>
      <c r="D208"/>
      <c r="E208"/>
      <c r="F208"/>
      <c r="G208"/>
      <c r="H208"/>
      <c r="I208"/>
      <c r="J208"/>
    </row>
    <row r="209" spans="2:10">
      <c r="B209"/>
      <c r="C209"/>
      <c r="D209"/>
      <c r="E209"/>
      <c r="F209"/>
      <c r="G209"/>
      <c r="H209"/>
      <c r="I209"/>
      <c r="J209"/>
    </row>
    <row r="210" spans="2:10">
      <c r="B210"/>
      <c r="C210"/>
      <c r="D210"/>
      <c r="E210"/>
      <c r="F210"/>
      <c r="G210"/>
      <c r="H210"/>
      <c r="I210"/>
      <c r="J210"/>
    </row>
    <row r="211" spans="2:10">
      <c r="B211"/>
      <c r="C211"/>
      <c r="D211"/>
      <c r="E211"/>
      <c r="F211"/>
      <c r="G211"/>
      <c r="H211"/>
      <c r="I211"/>
      <c r="J211"/>
    </row>
    <row r="212" spans="2:10">
      <c r="B212"/>
      <c r="C212"/>
      <c r="D212"/>
      <c r="E212"/>
      <c r="F212"/>
      <c r="G212"/>
      <c r="H212"/>
      <c r="I212"/>
      <c r="J212"/>
    </row>
    <row r="213" spans="2:10">
      <c r="B213"/>
      <c r="C213"/>
      <c r="D213"/>
      <c r="E213"/>
      <c r="F213"/>
      <c r="G213"/>
      <c r="H213"/>
      <c r="I213"/>
      <c r="J213"/>
    </row>
    <row r="214" spans="2:10">
      <c r="B214"/>
      <c r="C214"/>
      <c r="D214"/>
      <c r="E214"/>
      <c r="F214"/>
      <c r="G214"/>
      <c r="H214"/>
      <c r="I214"/>
      <c r="J214"/>
    </row>
    <row r="215" spans="2:10">
      <c r="B215"/>
      <c r="C215"/>
      <c r="D215"/>
      <c r="E215"/>
      <c r="F215"/>
      <c r="G215"/>
      <c r="H215"/>
      <c r="I215"/>
      <c r="J215"/>
    </row>
    <row r="216" spans="2:10">
      <c r="B216"/>
      <c r="C216"/>
      <c r="D216"/>
      <c r="E216"/>
      <c r="F216"/>
      <c r="G216"/>
      <c r="H216"/>
      <c r="I216"/>
      <c r="J216"/>
    </row>
    <row r="217" spans="2:10">
      <c r="B217"/>
      <c r="C217"/>
      <c r="D217"/>
      <c r="E217"/>
      <c r="F217"/>
      <c r="G217"/>
      <c r="H217"/>
      <c r="I217"/>
      <c r="J217"/>
    </row>
    <row r="218" spans="2:10">
      <c r="B218"/>
      <c r="C218"/>
      <c r="D218"/>
      <c r="E218"/>
      <c r="F218"/>
      <c r="G218"/>
      <c r="H218"/>
      <c r="I218"/>
      <c r="J218"/>
    </row>
    <row r="219" spans="2:10">
      <c r="B219"/>
      <c r="C219"/>
      <c r="D219"/>
      <c r="E219"/>
      <c r="F219"/>
      <c r="G219"/>
      <c r="H219"/>
      <c r="I219"/>
      <c r="J219"/>
    </row>
    <row r="220" spans="2:10">
      <c r="B220"/>
      <c r="C220"/>
      <c r="D220"/>
      <c r="E220"/>
      <c r="F220"/>
      <c r="G220"/>
      <c r="H220"/>
      <c r="I220"/>
      <c r="J220"/>
    </row>
    <row r="221" spans="2:10">
      <c r="B221"/>
      <c r="C221"/>
      <c r="D221"/>
      <c r="E221"/>
      <c r="F221"/>
      <c r="G221"/>
      <c r="H221"/>
      <c r="I221"/>
      <c r="J221"/>
    </row>
    <row r="222" spans="2:10">
      <c r="B222"/>
      <c r="C222"/>
      <c r="D222"/>
      <c r="E222"/>
      <c r="F222"/>
      <c r="G222"/>
      <c r="H222"/>
      <c r="I222"/>
      <c r="J222"/>
    </row>
    <row r="223" spans="2:10">
      <c r="B223"/>
      <c r="C223"/>
      <c r="D223"/>
      <c r="E223"/>
      <c r="F223"/>
      <c r="G223"/>
      <c r="H223"/>
      <c r="I223"/>
      <c r="J223"/>
    </row>
    <row r="224" spans="2:10">
      <c r="B224"/>
      <c r="C224"/>
      <c r="D224"/>
      <c r="E224"/>
      <c r="F224"/>
      <c r="G224"/>
      <c r="H224"/>
      <c r="I224"/>
      <c r="J224"/>
    </row>
    <row r="225" spans="2:10">
      <c r="B225"/>
      <c r="C225"/>
      <c r="D225"/>
      <c r="E225"/>
      <c r="F225"/>
      <c r="G225"/>
      <c r="H225"/>
      <c r="I225"/>
      <c r="J225"/>
    </row>
    <row r="226" spans="2:10">
      <c r="B226"/>
      <c r="C226"/>
      <c r="D226"/>
      <c r="E226"/>
      <c r="F226"/>
      <c r="G226"/>
      <c r="H226"/>
      <c r="I226"/>
      <c r="J226"/>
    </row>
    <row r="227" spans="2:10">
      <c r="B227"/>
      <c r="C227"/>
      <c r="D227"/>
      <c r="E227"/>
      <c r="F227"/>
      <c r="G227"/>
      <c r="H227"/>
      <c r="I227"/>
      <c r="J227"/>
    </row>
    <row r="228" spans="2:10">
      <c r="B228"/>
      <c r="C228"/>
      <c r="D228"/>
      <c r="E228"/>
      <c r="F228"/>
      <c r="G228"/>
      <c r="H228"/>
      <c r="I228"/>
      <c r="J228"/>
    </row>
    <row r="229" spans="2:10">
      <c r="B229"/>
      <c r="C229"/>
      <c r="D229"/>
      <c r="E229"/>
      <c r="F229"/>
      <c r="G229"/>
      <c r="H229"/>
      <c r="I229"/>
      <c r="J229"/>
    </row>
    <row r="230" spans="2:10">
      <c r="B230"/>
      <c r="C230"/>
      <c r="D230"/>
      <c r="E230"/>
      <c r="F230"/>
      <c r="G230"/>
      <c r="H230"/>
      <c r="I230"/>
      <c r="J230"/>
    </row>
    <row r="231" spans="2:10">
      <c r="B231"/>
      <c r="C231"/>
      <c r="D231"/>
      <c r="E231"/>
      <c r="F231"/>
      <c r="G231"/>
      <c r="H231"/>
      <c r="I231"/>
      <c r="J231"/>
    </row>
    <row r="232" spans="2:10">
      <c r="B232"/>
      <c r="C232"/>
      <c r="D232"/>
      <c r="E232"/>
      <c r="F232"/>
      <c r="G232"/>
      <c r="H232"/>
      <c r="I232"/>
      <c r="J232"/>
    </row>
    <row r="233" spans="2:10">
      <c r="B233"/>
      <c r="C233"/>
      <c r="D233"/>
      <c r="E233"/>
      <c r="F233"/>
      <c r="G233"/>
      <c r="H233"/>
      <c r="I233"/>
      <c r="J233"/>
    </row>
    <row r="234" spans="2:10">
      <c r="B234"/>
      <c r="C234"/>
      <c r="D234"/>
      <c r="E234"/>
      <c r="F234"/>
      <c r="G234"/>
      <c r="H234"/>
      <c r="I234"/>
      <c r="J234"/>
    </row>
    <row r="235" spans="2:10">
      <c r="B235"/>
      <c r="C235"/>
      <c r="D235"/>
      <c r="E235"/>
      <c r="F235"/>
      <c r="G235"/>
      <c r="H235"/>
      <c r="I235"/>
      <c r="J235"/>
    </row>
    <row r="236" spans="2:10">
      <c r="B236"/>
      <c r="C236"/>
      <c r="D236"/>
      <c r="E236"/>
      <c r="F236"/>
      <c r="G236"/>
      <c r="H236"/>
      <c r="I236"/>
      <c r="J236"/>
    </row>
    <row r="237" spans="2:10">
      <c r="B237"/>
      <c r="C237"/>
      <c r="D237"/>
      <c r="E237"/>
      <c r="F237"/>
      <c r="G237"/>
      <c r="H237"/>
      <c r="I237"/>
      <c r="J237"/>
    </row>
    <row r="238" spans="2:10">
      <c r="B238"/>
      <c r="C238"/>
      <c r="D238"/>
      <c r="E238"/>
      <c r="F238"/>
      <c r="G238"/>
      <c r="H238"/>
      <c r="I238"/>
      <c r="J238"/>
    </row>
    <row r="239" spans="2:10">
      <c r="B239"/>
      <c r="C239"/>
      <c r="D239"/>
      <c r="E239"/>
      <c r="F239"/>
      <c r="G239"/>
      <c r="H239"/>
      <c r="I239"/>
      <c r="J239"/>
    </row>
    <row r="240" spans="2:10">
      <c r="B240"/>
      <c r="C240"/>
      <c r="D240"/>
      <c r="E240"/>
      <c r="F240"/>
      <c r="G240"/>
      <c r="H240"/>
      <c r="I240"/>
      <c r="J240"/>
    </row>
    <row r="241" spans="2:10">
      <c r="B241"/>
      <c r="C241"/>
      <c r="D241"/>
      <c r="E241"/>
      <c r="F241"/>
      <c r="G241"/>
      <c r="H241"/>
      <c r="I241"/>
      <c r="J241"/>
    </row>
    <row r="242" spans="2:10">
      <c r="B242"/>
      <c r="C242"/>
      <c r="D242"/>
      <c r="E242"/>
      <c r="F242"/>
      <c r="G242"/>
      <c r="H242"/>
      <c r="I242"/>
      <c r="J242"/>
    </row>
    <row r="243" spans="2:10">
      <c r="B243"/>
      <c r="C243"/>
      <c r="D243"/>
      <c r="E243"/>
      <c r="F243"/>
      <c r="G243"/>
      <c r="H243"/>
      <c r="I243"/>
      <c r="J243"/>
    </row>
    <row r="244" spans="2:10">
      <c r="B244"/>
      <c r="C244"/>
      <c r="D244"/>
      <c r="E244"/>
      <c r="F244"/>
      <c r="G244"/>
      <c r="H244"/>
      <c r="I244"/>
      <c r="J244"/>
    </row>
    <row r="245" spans="2:10">
      <c r="B245"/>
      <c r="C245"/>
      <c r="D245"/>
      <c r="E245"/>
      <c r="F245"/>
      <c r="G245"/>
      <c r="H245"/>
      <c r="I245"/>
      <c r="J245"/>
    </row>
    <row r="246" spans="2:10">
      <c r="B246"/>
      <c r="C246"/>
      <c r="D246"/>
      <c r="E246"/>
      <c r="F246"/>
      <c r="G246"/>
      <c r="H246"/>
      <c r="I246"/>
      <c r="J246"/>
    </row>
    <row r="247" spans="2:10">
      <c r="B247"/>
      <c r="C247"/>
      <c r="D247"/>
      <c r="E247"/>
      <c r="F247"/>
      <c r="G247"/>
      <c r="H247"/>
      <c r="I247"/>
      <c r="J247"/>
    </row>
    <row r="248" spans="2:10">
      <c r="B248"/>
      <c r="C248"/>
      <c r="D248"/>
      <c r="E248"/>
      <c r="F248"/>
      <c r="G248"/>
      <c r="H248"/>
      <c r="I248"/>
      <c r="J248"/>
    </row>
    <row r="249" spans="2:10">
      <c r="B249"/>
      <c r="C249"/>
      <c r="D249"/>
      <c r="E249"/>
      <c r="F249"/>
      <c r="G249"/>
      <c r="H249"/>
      <c r="I249"/>
      <c r="J249"/>
    </row>
    <row r="250" spans="2:10">
      <c r="B250"/>
      <c r="C250"/>
      <c r="D250"/>
      <c r="E250"/>
      <c r="F250"/>
      <c r="G250"/>
      <c r="H250"/>
      <c r="I250"/>
      <c r="J250"/>
    </row>
    <row r="251" spans="2:10">
      <c r="B251"/>
      <c r="C251"/>
      <c r="D251"/>
      <c r="E251"/>
      <c r="F251"/>
      <c r="G251"/>
      <c r="H251"/>
      <c r="I251"/>
      <c r="J251"/>
    </row>
    <row r="252" spans="2:10">
      <c r="B252"/>
      <c r="C252"/>
      <c r="D252"/>
      <c r="E252"/>
      <c r="F252"/>
      <c r="G252"/>
      <c r="H252"/>
      <c r="I252"/>
      <c r="J252"/>
    </row>
    <row r="253" spans="2:10">
      <c r="B253"/>
      <c r="C253"/>
      <c r="D253"/>
      <c r="E253"/>
      <c r="F253"/>
      <c r="G253"/>
      <c r="H253"/>
      <c r="I253"/>
      <c r="J253"/>
    </row>
    <row r="254" spans="2:10">
      <c r="B254"/>
      <c r="C254"/>
      <c r="D254"/>
      <c r="E254"/>
      <c r="F254"/>
      <c r="G254"/>
      <c r="H254"/>
      <c r="I254"/>
      <c r="J254"/>
    </row>
    <row r="255" spans="2:10">
      <c r="B255"/>
      <c r="C255"/>
      <c r="D255"/>
      <c r="E255"/>
      <c r="F255"/>
      <c r="G255"/>
      <c r="H255"/>
      <c r="I255"/>
      <c r="J255"/>
    </row>
    <row r="256" spans="2:10">
      <c r="B256"/>
      <c r="C256"/>
      <c r="D256"/>
      <c r="E256"/>
      <c r="F256"/>
      <c r="G256"/>
      <c r="H256"/>
      <c r="I256"/>
      <c r="J256"/>
    </row>
    <row r="257" spans="2:10">
      <c r="B257"/>
      <c r="C257"/>
      <c r="D257"/>
      <c r="E257"/>
      <c r="F257"/>
      <c r="G257"/>
      <c r="H257"/>
      <c r="I257"/>
      <c r="J257"/>
    </row>
    <row r="258" spans="2:10">
      <c r="B258"/>
      <c r="C258"/>
      <c r="D258"/>
      <c r="E258"/>
      <c r="F258"/>
      <c r="G258"/>
      <c r="H258"/>
      <c r="I258"/>
      <c r="J258"/>
    </row>
    <row r="259" spans="2:10">
      <c r="B259"/>
      <c r="C259"/>
      <c r="D259"/>
      <c r="E259"/>
      <c r="F259"/>
      <c r="G259"/>
      <c r="H259"/>
      <c r="I259"/>
      <c r="J259"/>
    </row>
    <row r="260" spans="2:10">
      <c r="B260"/>
      <c r="C260"/>
      <c r="D260"/>
      <c r="E260"/>
      <c r="F260"/>
      <c r="G260"/>
      <c r="H260"/>
      <c r="I260"/>
      <c r="J260"/>
    </row>
    <row r="261" spans="2:10">
      <c r="B261"/>
      <c r="C261"/>
      <c r="D261"/>
      <c r="E261"/>
      <c r="F261"/>
      <c r="G261"/>
      <c r="H261"/>
      <c r="I261"/>
      <c r="J261"/>
    </row>
    <row r="262" spans="2:10">
      <c r="B262"/>
      <c r="C262"/>
      <c r="D262"/>
      <c r="E262"/>
      <c r="F262"/>
      <c r="G262"/>
      <c r="H262"/>
      <c r="I262"/>
      <c r="J262"/>
    </row>
    <row r="263" spans="2:10">
      <c r="B263"/>
      <c r="C263"/>
      <c r="D263"/>
      <c r="E263"/>
      <c r="F263"/>
      <c r="G263"/>
      <c r="H263"/>
      <c r="I263"/>
      <c r="J263"/>
    </row>
    <row r="264" spans="2:10">
      <c r="B264"/>
      <c r="C264"/>
      <c r="D264"/>
      <c r="E264"/>
      <c r="F264"/>
      <c r="G264"/>
      <c r="H264"/>
      <c r="I264"/>
      <c r="J264"/>
    </row>
    <row r="265" spans="2:10">
      <c r="B265"/>
      <c r="C265"/>
      <c r="D265"/>
      <c r="E265"/>
      <c r="F265"/>
      <c r="G265"/>
      <c r="H265"/>
      <c r="I265"/>
      <c r="J265"/>
    </row>
    <row r="266" spans="2:10">
      <c r="B266"/>
      <c r="C266"/>
      <c r="D266"/>
      <c r="E266"/>
      <c r="F266"/>
      <c r="G266"/>
      <c r="H266"/>
      <c r="I266"/>
      <c r="J266"/>
    </row>
    <row r="267" spans="2:10">
      <c r="B267"/>
      <c r="C267"/>
      <c r="D267"/>
      <c r="E267"/>
      <c r="F267"/>
      <c r="G267"/>
      <c r="H267"/>
      <c r="I267"/>
      <c r="J267"/>
    </row>
    <row r="268" spans="2:10">
      <c r="B268"/>
      <c r="C268"/>
      <c r="D268"/>
      <c r="E268"/>
      <c r="F268"/>
      <c r="G268"/>
      <c r="H268"/>
      <c r="I268"/>
      <c r="J268"/>
    </row>
    <row r="269" spans="2:10">
      <c r="B269"/>
      <c r="C269"/>
      <c r="D269"/>
      <c r="E269"/>
      <c r="F269"/>
      <c r="G269"/>
      <c r="H269"/>
      <c r="I269"/>
      <c r="J269"/>
    </row>
    <row r="270" spans="2:10">
      <c r="B270"/>
      <c r="C270"/>
      <c r="D270"/>
      <c r="E270"/>
      <c r="F270"/>
      <c r="G270"/>
      <c r="H270"/>
      <c r="I270"/>
      <c r="J270"/>
    </row>
    <row r="271" spans="2:10">
      <c r="B271"/>
      <c r="C271"/>
      <c r="D271"/>
      <c r="E271"/>
      <c r="F271"/>
      <c r="G271"/>
      <c r="H271"/>
      <c r="I271"/>
      <c r="J271"/>
    </row>
    <row r="272" spans="2:10">
      <c r="B272"/>
      <c r="C272"/>
      <c r="D272"/>
      <c r="E272"/>
      <c r="F272"/>
      <c r="G272"/>
      <c r="H272"/>
      <c r="I272"/>
      <c r="J272"/>
    </row>
    <row r="273" spans="2:10">
      <c r="B273"/>
      <c r="C273"/>
      <c r="D273"/>
      <c r="E273"/>
      <c r="F273"/>
      <c r="G273"/>
      <c r="H273"/>
      <c r="I273"/>
      <c r="J273"/>
    </row>
    <row r="274" spans="2:10">
      <c r="B274"/>
      <c r="C274"/>
      <c r="D274"/>
      <c r="E274"/>
      <c r="F274"/>
      <c r="G274"/>
      <c r="H274"/>
      <c r="I274"/>
      <c r="J274"/>
    </row>
    <row r="275" spans="2:10">
      <c r="B275"/>
      <c r="C275"/>
      <c r="D275"/>
      <c r="E275"/>
      <c r="F275"/>
      <c r="G275"/>
      <c r="H275"/>
      <c r="I275"/>
      <c r="J275"/>
    </row>
    <row r="276" spans="2:10">
      <c r="B276"/>
      <c r="C276"/>
      <c r="D276"/>
      <c r="E276"/>
      <c r="F276"/>
      <c r="G276"/>
      <c r="H276"/>
      <c r="I276"/>
      <c r="J276"/>
    </row>
    <row r="277" spans="2:10">
      <c r="B277"/>
      <c r="C277"/>
      <c r="D277"/>
      <c r="E277"/>
      <c r="F277"/>
      <c r="G277"/>
      <c r="H277"/>
      <c r="I277"/>
      <c r="J277"/>
    </row>
    <row r="278" spans="2:10">
      <c r="B278"/>
      <c r="C278"/>
      <c r="D278"/>
      <c r="E278"/>
      <c r="F278"/>
      <c r="G278"/>
      <c r="H278"/>
      <c r="I278"/>
      <c r="J278"/>
    </row>
    <row r="279" spans="2:10">
      <c r="B279"/>
      <c r="C279"/>
      <c r="D279"/>
      <c r="E279"/>
      <c r="F279"/>
      <c r="G279"/>
      <c r="H279"/>
      <c r="I279"/>
      <c r="J279"/>
    </row>
    <row r="280" spans="2:10">
      <c r="B280"/>
      <c r="C280"/>
      <c r="D280"/>
      <c r="E280"/>
      <c r="F280"/>
      <c r="G280"/>
      <c r="H280"/>
      <c r="I280"/>
      <c r="J280"/>
    </row>
    <row r="281" spans="2:10">
      <c r="B281"/>
      <c r="C281"/>
      <c r="D281"/>
      <c r="E281"/>
      <c r="F281"/>
      <c r="G281"/>
      <c r="H281"/>
      <c r="I281"/>
      <c r="J281"/>
    </row>
    <row r="282" spans="2:10">
      <c r="B282"/>
      <c r="C282"/>
      <c r="D282"/>
      <c r="E282"/>
      <c r="F282"/>
      <c r="G282"/>
      <c r="H282"/>
      <c r="I282"/>
      <c r="J282"/>
    </row>
    <row r="283" spans="2:10">
      <c r="B283"/>
      <c r="C283"/>
      <c r="D283"/>
      <c r="E283"/>
      <c r="F283"/>
      <c r="G283"/>
      <c r="H283"/>
      <c r="I283"/>
      <c r="J283"/>
    </row>
    <row r="284" spans="2:10">
      <c r="B284"/>
      <c r="C284"/>
      <c r="D284"/>
      <c r="E284"/>
      <c r="F284"/>
      <c r="G284"/>
      <c r="H284"/>
      <c r="I284"/>
      <c r="J284"/>
    </row>
    <row r="285" spans="2:10">
      <c r="B285"/>
      <c r="C285"/>
      <c r="D285"/>
      <c r="E285"/>
      <c r="F285"/>
      <c r="G285"/>
      <c r="H285"/>
      <c r="I285"/>
      <c r="J285"/>
    </row>
    <row r="286" spans="2:10">
      <c r="B286"/>
      <c r="C286"/>
      <c r="D286"/>
      <c r="E286"/>
      <c r="F286"/>
      <c r="G286"/>
      <c r="H286"/>
      <c r="I286"/>
      <c r="J286"/>
    </row>
    <row r="287" spans="2:10">
      <c r="B287"/>
      <c r="C287"/>
      <c r="D287"/>
      <c r="E287"/>
      <c r="F287"/>
      <c r="G287"/>
      <c r="H287"/>
      <c r="I287"/>
      <c r="J287"/>
    </row>
    <row r="288" spans="2:10">
      <c r="B288"/>
      <c r="C288"/>
      <c r="D288"/>
      <c r="E288"/>
      <c r="F288"/>
      <c r="G288"/>
      <c r="H288"/>
      <c r="I288"/>
      <c r="J288"/>
    </row>
    <row r="289" spans="2:10">
      <c r="B289"/>
      <c r="C289"/>
      <c r="D289"/>
      <c r="E289"/>
      <c r="F289"/>
      <c r="G289"/>
      <c r="H289"/>
      <c r="I289"/>
      <c r="J289"/>
    </row>
    <row r="290" spans="2:10">
      <c r="B290"/>
      <c r="C290"/>
      <c r="D290"/>
      <c r="E290"/>
      <c r="F290"/>
      <c r="G290"/>
      <c r="H290"/>
      <c r="I290"/>
      <c r="J290"/>
    </row>
    <row r="291" spans="2:10">
      <c r="B291"/>
      <c r="C291"/>
      <c r="D291"/>
      <c r="E291"/>
      <c r="F291"/>
      <c r="G291"/>
      <c r="H291"/>
      <c r="I291"/>
      <c r="J291"/>
    </row>
    <row r="292" spans="2:10">
      <c r="B292"/>
      <c r="C292"/>
      <c r="D292"/>
      <c r="E292"/>
      <c r="F292"/>
      <c r="G292"/>
      <c r="H292"/>
      <c r="I292"/>
      <c r="J292"/>
    </row>
    <row r="293" spans="2:10">
      <c r="B293"/>
      <c r="C293"/>
      <c r="D293"/>
      <c r="E293"/>
      <c r="F293"/>
      <c r="G293"/>
      <c r="H293"/>
      <c r="I293"/>
      <c r="J293"/>
    </row>
    <row r="294" spans="2:10">
      <c r="B294"/>
      <c r="C294"/>
      <c r="D294"/>
      <c r="E294"/>
      <c r="F294"/>
      <c r="G294"/>
      <c r="H294"/>
      <c r="I294"/>
      <c r="J294"/>
    </row>
    <row r="295" spans="2:10">
      <c r="B295"/>
      <c r="C295"/>
      <c r="D295"/>
      <c r="E295"/>
      <c r="F295"/>
      <c r="G295"/>
      <c r="H295"/>
      <c r="I295"/>
      <c r="J295"/>
    </row>
    <row r="296" spans="2:10">
      <c r="B296"/>
      <c r="C296"/>
      <c r="D296"/>
      <c r="E296"/>
      <c r="F296"/>
      <c r="G296"/>
      <c r="H296"/>
      <c r="I296"/>
      <c r="J296"/>
    </row>
    <row r="297" spans="2:10">
      <c r="B297"/>
      <c r="C297"/>
      <c r="D297"/>
      <c r="E297"/>
      <c r="F297"/>
      <c r="G297"/>
      <c r="H297"/>
      <c r="I297"/>
      <c r="J297"/>
    </row>
    <row r="298" spans="2:10">
      <c r="B298"/>
      <c r="C298"/>
      <c r="D298"/>
      <c r="E298"/>
      <c r="F298"/>
      <c r="G298"/>
      <c r="H298"/>
      <c r="I298"/>
      <c r="J298"/>
    </row>
    <row r="299" spans="2:10">
      <c r="B299"/>
      <c r="C299"/>
      <c r="D299"/>
      <c r="E299"/>
      <c r="F299"/>
      <c r="G299"/>
      <c r="H299"/>
      <c r="I299"/>
      <c r="J299"/>
    </row>
    <row r="300" spans="2:10">
      <c r="B300"/>
      <c r="C300"/>
      <c r="D300"/>
      <c r="E300"/>
      <c r="F300"/>
      <c r="G300"/>
      <c r="H300"/>
      <c r="I300"/>
      <c r="J300"/>
    </row>
    <row r="301" spans="2:10">
      <c r="B301"/>
      <c r="C301"/>
      <c r="D301"/>
      <c r="E301"/>
      <c r="F301"/>
      <c r="G301"/>
      <c r="H301"/>
      <c r="I301"/>
      <c r="J301"/>
    </row>
    <row r="302" spans="2:10">
      <c r="B302"/>
      <c r="C302"/>
      <c r="D302"/>
      <c r="E302"/>
      <c r="F302"/>
      <c r="G302"/>
      <c r="H302"/>
      <c r="I302"/>
      <c r="J302"/>
    </row>
    <row r="303" spans="2:10">
      <c r="B303"/>
      <c r="C303"/>
      <c r="D303"/>
      <c r="E303"/>
      <c r="F303"/>
      <c r="G303"/>
      <c r="H303"/>
      <c r="I303"/>
      <c r="J303"/>
    </row>
    <row r="304" spans="2:10">
      <c r="B304"/>
      <c r="C304"/>
      <c r="D304"/>
      <c r="E304"/>
      <c r="F304"/>
      <c r="G304"/>
      <c r="H304"/>
      <c r="I304"/>
      <c r="J304"/>
    </row>
    <row r="305" spans="2:10">
      <c r="B305"/>
      <c r="C305"/>
      <c r="D305"/>
      <c r="E305"/>
      <c r="F305"/>
      <c r="G305"/>
      <c r="H305"/>
      <c r="I305"/>
      <c r="J305"/>
    </row>
    <row r="306" spans="2:10">
      <c r="B306"/>
      <c r="C306"/>
      <c r="D306"/>
      <c r="E306"/>
      <c r="F306"/>
      <c r="G306"/>
      <c r="H306"/>
      <c r="I306"/>
      <c r="J306"/>
    </row>
    <row r="307" spans="2:10">
      <c r="B307"/>
      <c r="C307"/>
      <c r="D307"/>
      <c r="E307"/>
      <c r="F307"/>
      <c r="G307"/>
      <c r="H307"/>
      <c r="I307"/>
      <c r="J307"/>
    </row>
    <row r="308" spans="2:10">
      <c r="B308"/>
      <c r="C308"/>
      <c r="D308"/>
      <c r="E308"/>
      <c r="F308"/>
      <c r="G308"/>
      <c r="H308"/>
      <c r="I308"/>
      <c r="J308"/>
    </row>
    <row r="309" spans="2:10">
      <c r="B309"/>
      <c r="C309"/>
      <c r="D309"/>
      <c r="E309"/>
      <c r="F309"/>
      <c r="G309"/>
      <c r="H309"/>
      <c r="I309"/>
      <c r="J309"/>
    </row>
    <row r="310" spans="2:10">
      <c r="B310"/>
      <c r="C310"/>
      <c r="D310"/>
      <c r="E310"/>
      <c r="F310"/>
      <c r="G310"/>
      <c r="H310"/>
      <c r="I310"/>
      <c r="J310"/>
    </row>
    <row r="311" spans="2:10">
      <c r="B311"/>
      <c r="C311"/>
      <c r="D311"/>
      <c r="E311"/>
      <c r="F311"/>
      <c r="G311"/>
      <c r="H311"/>
      <c r="I311"/>
      <c r="J311"/>
    </row>
    <row r="312" spans="2:10">
      <c r="B312"/>
      <c r="C312"/>
      <c r="D312"/>
      <c r="E312"/>
      <c r="F312"/>
      <c r="G312"/>
      <c r="H312"/>
      <c r="I312"/>
      <c r="J312"/>
    </row>
    <row r="313" spans="2:10">
      <c r="B313"/>
      <c r="C313"/>
      <c r="D313"/>
      <c r="E313"/>
      <c r="F313"/>
      <c r="G313"/>
      <c r="H313"/>
      <c r="I313"/>
      <c r="J313"/>
    </row>
    <row r="314" spans="2:10">
      <c r="B314"/>
      <c r="C314"/>
      <c r="D314"/>
      <c r="E314"/>
      <c r="F314"/>
      <c r="G314"/>
      <c r="H314"/>
      <c r="I314"/>
      <c r="J314"/>
    </row>
    <row r="315" spans="2:10">
      <c r="B315"/>
      <c r="C315"/>
      <c r="D315"/>
      <c r="E315"/>
      <c r="F315"/>
      <c r="G315"/>
      <c r="H315"/>
      <c r="I315"/>
      <c r="J31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1 9 2 5 L b u J L g u 7 + C 0 X N i w h 0 7 L p H U 3 a P W B k V S E k u 8 F S 8 q S S 8 M t a 3 u l q u s c q j K n r P + g X n Z / o j 5 k X 3 y + a 8 F w I t I C b y A l 7 K q q I 5 o C 0 C B Q C I z k c g E E o n B / / 7 n 5 3 v q 2 2 b / u H 3 Y / f Y L c 0 X / Q m 1 2 H x 4 + b n d / / v b L 1 6 c / 3 j G d X / 7 3 c K B z E 5 E C V X e P 7 / / 5 u P 3 t l 7 + e n r 6 8 b z T + 6 7 / + 6 + q / m l c P + z 8 b L E 0 z j Y U i m x / + 2 n x e v 9 v u H p / W u w + b X 4 K v P q Z / 9 Y v b k a o N 6 U H D S w 3 m o m F K m j p k B g 0 / O T D E u Y R S 7 K A R p A e C a P K G p F s w M 9 Z p 0 L R u U O b 6 X / 9 v 8 7 S + G z T C f x 6 M D U 2 1 R F V w v D Y d S R 1 r w 2 6 X p q + Y q z b 4 l 2 W 6 / U E D X 2 1 g O Q J n c b q h z S V B N A A 8 p u G Y i 6 N C l V P E o a A 7 A H C U B F D f 2 K J p A U A l B e S M h b O Q T Q d l J G 1 0 r S r D l i r I j D E Z T f h F l 7 + x x 7 I 8 6 y 7 G 0 m I 8 a H g 1 U E 1 r Y V G N 4 c C 0 F W 4 k i z A p m Y 5 p G T Z v 2 Y Y 4 X I D a 4 f y A W 0 g m L E W / A 1 0 z J W s I 0 Q O Q j N I D f s r N Z U d 0 m 3 U z V i g D E 6 o m i I 4 L B C q 3 F R u V 6 7 I 4 F 7 0 a A C B z a I P h u i k E q 2 6 Y q g u t Z V i O P J d B z 4 N G k B l M j a X D 8 Z Y 0 R 3 C H c o O p J L p 9 e b i H S Y B h 0 d J Q c 4 6 1 1 N 0 E 6 M V N C J L h J k T Z s i W B C W d Y m J k G X 0 2 D z 6 b B d 9 P I h 9 P o l + F x C q I k Q A S i / + B w U c G A 1 w C j q M b Q L f V z s N j i J N V 0 Z s s x H G M k P 5 h I p q V D f n c T M M 9 Z l i G 5 Q 3 d x 4 Z i i L P K I c S E V j 8 v 8 W r B H y f I w B T G J a O a S m H V x G y p x 8 T u W u Q n s / Z D x 0 e 3 / J Z z 1 8 O / / K Z Q b g H 8 t r 2 X w l 1 D O / Y t 5 9 D f z 6 K 8 e W b y c R x B O F r k x A N n U w z l + i u i q a z z 8 d W m U N H O 8 G r D t C T u k 4 H 8 0 + L 9 F s Q g W U D a w p t e W 1 / 2 k B R M W o r Y J k w q 3 c H M Q 9 k N m o E h q q D z I Q M S b P g H A q E Q 3 I 4 k m 5 B m E a J g a m A C v q K e F Z U 7 H s p d U h C A p T 9 y k Y Y I Z w Y u m 6 S i A e G j o P u W D E k V U R q J x X A 9 0 Z Q B U I g A E E f C c 7 I B v g q / 9 K o B 7 X A 4 8 Z I B U D U s n n K g a 3 V 5 b V n u + k H p z n u a Y 3 s h Y 3 c w 5 c T E v Q V Q t z 1 1 U e a h L E 0 / D G f g c J V w p l Y Q 0 t 4 I r x I Y c z M P E O c s y + D 2 Z 9 A q V J c i q A L m v R T Y l U D 1 G N r E X 2 V R E N t G 8 o l i O Z I l K k j C C w s d P R q Q S I i h e D r F V y C E k F X 3 5 M 5 y 4 M L u Z k C h q E W h N Q 3 G m q Z p i z j h n J n O m N J Z m H C 9 d c 9 5 c O i j V a H Y H a r U 7 Z 4 Y s z b Y Z t s n 4 k 8 i X Z t M j a R Z G c 0 7 x B d v 0 U p 4 Y i 7 T q F X l y D b b r p V 6 y f E v W x Z h Y e c f E y z v m 5 8 s 7 2 B r 6 j d H I J j w 9 k d U p w 1 i x U o / J I P W g z A H 4 k e c u 0 r x + 2 h O t N x s v j V l 7 Z q 1 s e T L j p Z t b h E j Y D W A h i D j I P n 5 y I H P q x B 5 2 B g 0 3 4 T U / B J P M l 5 V I + A 2 N 9 f f t b k 3 B 2 e c W A P E T A F A p K O 0 4 U N r P D k o n D p T O s 4 P S j Q O l + + y g 9 O J A 6 e F A a Q Q M f F i n e z G L d u t k 0 X a 3 G O A 6 Z z o g n 1 X M B w K d b k Y F O l 7 + W 2 A 5 G 4 p 3 D 7 u H z 4 9 3 a + r u f v 2 4 / W N 7 t / 6 w / b S m Y C N X Y B i w D h x Y B B w s d I I 4 l n j J O o W G o T N D I 2 z + 2 H 7 Y P h H 1 m x 0 r T B l Y Y c i w k h 0 6 t g z o W D L o F I F C q p b B T 5 f U W D M o w T C m l D W e Y O D r Z 4 Z v u v 2 0 2 a / 3 f 0 G Y P q + f t j / + 3 m 3 / o r 4 8 f F w / r Q H Q 3 9 f U W I H Z / d c f f 3 / a o D 4 r w m l 2 m B N w 2 q 8 M p w Q z o 2 q c 8 p q + d L S x 8 7 N m c X y / 2 W e t 1 y + 1 3 T 1 t 9 t / W 9 7 t 1 R W z V L Y O t u m R s 5 R M I D y U G y F 4 Z Q P Y q k n Y E 3 B Q P H U N X B V 2 r D O h a V a 0 U P 4 O y N t D 2 D V F Q O S w D H g P Z B / 9 l B t J + / P K w 3 3 w E u t Q G D 2 4 1 a G T L W H B Z l g g 4 g + N t 1 R l L K q f y k s G p 1 5 z T d n o Y 2 P B C D 1 l G s L e 4 d q o A B a 9 L B q B A J D Q r o l A Z 0 5 B t V Y M W P G w R t F T U c z u 9 5 3 Z F B M F 3 T U g Q M u B i F A M i C V N Q M S D R 6 L I L l b P R k g l g T l j t C C 2 P 7 N C V Y b U x V V l t T B m W N k N o a W e H r o z 5 y r T J o L N E 0 1 J P g I m d r 7 7 c g r 9 5 5 S R Q Z 1 o Y P S n 7 8 m G s f / z 9 d U f 9 s d 2 t d x + 2 + / W O U O m Y S t e + f J i M T b R N Q M 1 p h h g J Q / / r i h g i Z j E n F O C V L P d E A j 0 B u E 4 F i 2 4 6 3 f L 0 b E 4 1 Q a K a r T b T b h b C R l H u z W 5 5 l C F P a E J 5 k h 2 6 M t R F u j K r r V M G d J 2 q V o o y 5 h 7 T r 0 T h Z f D 2 b p n G U H Y B W o Y 2 w j L V 4 A m / L f V T j E a 8 S h k R l 2 S W c 3 Y K l b G z x N I V T b M y h A B D t t B k B 6 6 M b U 2 m W x F w Z W x 6 M b H c 3 n C P 3 Q J P G d f T J J R N 8 D X h p 5 y q S A I 8 M v S T v v / J 0 H x a f w O A b L + 7 V l 3 j y 3 7 7 F 7 D w q L d i 6 1 f q 7 d O v b i u w 5 k A b m Z o s W s g f B X p I A J M X O U o c X H v 8 I 0 I V w u R 2 6 C c H K u o 6 A p 9 X B O E L f E 2 C 9 E A b w 8 N 2 5 N Y j j m E r r g I e H X U j l P b c h b q 9 b q z r E H S h 8 Z O + D 5 F X h p K + M x H 0 Y v G T Z + t V N F Y c 3 j a M Q j 5 F y P + n U q / G q D c R H e N N l M u x M e R H E / U M M o 8 9 g w J U l e Y X d H B v f C V u Q F E 3 x / N 3 + x n + 2 6 A R y u V 1 A e p q 7 Q Q X o O Z Z O T 5 6 U i k q v R Y Y 6 b U 8 L + n V Q P + C T s J r L M p m d 9 5 G c g d X 0 W C W S 2 2 F F g 4 o O 9 A P X K 5 0 Q 4 L m q / c H t I B h B N 1 U E g R R 9 X C A S A G F R 5 A e 6 J w h u k 7 Y g i H J s m k B / h 7 K Y E S H 3 G D K m Y I 4 5 m z Z E j T e d t l B h 1 d s Y H L E m a I A 8 W b J 2 k S L l A S y M y j h N U W X h O h n p z t P V S G y K 9 g r 9 R S R 3 j 4 A F p H s a 0 V k h p t P L p 4 w F X t N Z s K O M B z 5 c L f + v n 7 a 3 H 9 6 T 3 m + W Y 9 Q + 9 p Q n z b U v 9 8 / / e d v V D M T u y I f W z d V G r Z R m 9 E S H / v D F Z D M M 2 7 l G N w K G F Z A i e D m M 9 E R N K c J h Z 1 b 5 y X R p 9 t a Y C X G f v P x + 2 5 9 5 1 E l E 8 M / M y l e 2 E Q Y t W 5 v r 0 k m A j B D k A V y m B E s l g z N c 5 0 R 7 M u c E W N G w M 0 I 7 f H p 2 3 q / 2 X 3 a N K T v 3 / b / + h + Y p N 7 Q z B U 8 P L 6 i 3 l E M 6 y a x V G o l r Q 7 j V O q I r 3 N 1 u G Z 4 3 K R I Q T D 1 5 i 3 7 K x b L 7 Z x z I Y k R v B o 1 F F l q s z n C K E G A O g / 7 3 Z b 6 c r / e U d v 7 L W V s f l + D 9 C P 1 B j o M 4 P m / c + F / D I Z v F m Y M / w c Y d n H 6 5 m 0 T z / H d M j n e I 3 h 9 O d 5 e X a d x f E A P H U + Q 3 j F B l h i C p D P 8 K z U H l n Y P x / D W 5 u 7 r j / / 2 R E q C F O l f p M h p x T 4 r Y 2 0 s D F L f v G 1 h u Z a h y x Q j H p F r K 0 b 6 n U l b 7 W Y l C F 6 O M C e G 7 k W O h D D M 9 V s 0 R o 4 k K u n t g w 6 J F y 9 M 4 h Z O b c W L y L L C P I u S H k E w U N L b e M 7 O a 7 A m M U J 9 Z c 1 0 e d 3 B C H 9 p 9 3 F z 9 w h p 0 I g x l p i C J u k r l S y y M b 3 G q Y A h f M a s o c f G 5 w v E Z w P 9 y 7 s H G m M O R c r g L M M 9 d E W J h K N 1 7 9 h t u H L / K A K d w i 9 y / + Y d m w b a X J L S c T g Z F S P H p F U c p L k H X i 4 + / H G S D J j W b Y e X H N M e t c s Z M n v 2 Q 1 4 h F h K b N R s v U 5 v x g j 4 s I C n S x p t 0 H P O i x u v S l 6 0 N f d F 4 6 b r J q 1 a 9 x k v X T T 7 X j J / p 2 q x H B x W r N l O Y B u O F 5 k J d x u u x d G 2 W 4 A N L 1 3 D I t V m Y D k O u j a z 2 7 H + p N v a / P + C S K M y 8 m A G X J L h e z o B L E l v n P 2 A o t k z L c C S h N l L L V T 9 e t H r Z Q P / y 0 K s e l q G E d w c j y V 3 c r + L V Z Z N O g f w q A 9 V W H J P n 3 M D h M K M b o h t Z W d G n n O l d p w m u e Q R 3 Y m R u M j H Q J R c 3 N V D B 2 m g E 4 y s Z S z P 3 E g H 8 c f G U H T m e C 3 g m 5 H i H M M n I g U w R p F 8 N m k h 4 q M Z o I u E m 7 w i q j m g i 4 a Y a o 4 m A m / w b G B U J b r j 8 u Y l z w x E B K 9 U W R y R 8 5 N 0 U q R 2 O S P i o r j g i 4 S P v I k z t c E T C R 3 X F E Q k f e d c z 6 m O Q k D B Q 7 Z B D w j n e r a P 6 I I e E c 2 q H H B L O 8 S 7 I p J g c 9 G s 0 O U h 4 q M Z o I u E m 7 / Z X H d F E w k 0 1 R h M J N 3 l 3 1 + q I J h J u q j G a S L j J u 8 N V R z S R c F O N 0 U S y o + 3 d U K w j m k h 2 t G u M J h J u 8 q 5 X 1 h F N J N x U Y z S R c J N 3 g 7 A + B i 8 J D 9 U O O S S c 8 5 p c I h r o X 3 Q B 0 c W U l w z 8 X g 4 3 f c o P V K h K w a 1 F b I T T 4 F p k k A t F W 2 2 E o M U B z h 4 D H h M W G A A C n 2 3 p H E M V D d P r f 5 A t I n L M W 8 6 H a 5 5 8 9 N I n 6 d j q Q p T u u R K l 4 Q / M 0 C 3 J j 0 S t G 5 o u G m 4 + F N o W B t m A k 2 7 O y f Y h g H O 4 c s L H M A x 9 / o / Z I h 8 3 C 3 z c L D L m V v h j e G j l J s j a K I K 3 V h h v Q 8 i 0 e S B o R h q h 8 z T C 0 M V R w d B M C W 1 E M M L k a 6 M A Q z H Q Q b M w A O 0 i A H S K f N w N Q 4 + J w T x b K G N L y D e q X r j t Z r 4 2 + u E 2 c v E 7 w 0 Q n T b 4 2 i r A I E 2 G R V i 4 A 2 B L m W x G R z R a f 8 C 2 6 e B v t E t r o R 9 s g Q 0 S f j k q t s Q 6 R A 1 b b O U v p 6 H m G L f V l v / l 8 e I 7 0 4 V P k J Y l t P o g j P J y g V O V o m y 2 C j Q I 8 1 S + i B v S L q A F 9 9 L p m v o 8 Z + o g D T o W m M d H s r m 6 R E w O 2 z V Y k k G H b k Y V / 5 Y x s Y S J a S r 6 2 W j G z I F 9 r 4 Q V w q N g T Q 1 L z N d Q p q 6 H I w t i k r + j O l f t 4 X Z 7 G I i s h 0 7 x C 0 a k 6 F N N 6 z / b f M z k b 7 T + 3 H G K O T I Y h A 9 D S Q 2 i h m M 5 7 u v c e P i 6 U p 9 X I h J K A m W P w 4 l z i 8 z U W 1 Q g 7 V z Q M A M Z 0 K L r / v t 1 / z 3 b z t X q k N C M K s l d X t B t e L I H t G 4 E p N u e 8 K 0 A o M V c 5 Z b i y H P i d B Y x B l I d 1 4 E M m S I 9 E q c F c 5 w x T l I c 6 K P K S A 1 O a q E N p 0 E C / A 0 2 3 h u L N o A F / B 7 J 2 O x R t Y 9 C A C Z h z 0 K t G X g n K A L N 0 M n X N 6 M n U f 0 g G / B F G j x K / 7 h 9 Q T R R K y v 1 1 Z F E d w l U i l E X f e l e R v C Q q p 6 F V e 8 j C R z T 8 W i g V V D r k B n O v x j z c 1 / z Q h C j r D j f n J L Q 3 p Z g T R 0 X 7 R r 7 h f f L U D h w n r + i B W M f h 3 e F s a + q g V z T 0 5 h H y 2 V P k K 9 m R D 7 c H m j 2 6 0 z 8 i A S x v H P 5 w o A Q A Z s x b h o u 4 A 1 E i x W 5 t j y y z + + 1 u + + P v u y 3 1 + 8 O 9 l / q w 2 T 2 t 9 9 R q / e d + 8 z u W g J 1 z J a A / T g L y 0 Z I z B h M s f d J I i X Q b W S G 6 w S C B a G m P U M 2 b 6 e 1 j m q H a U N Q c E c 2 T B 2 0 M 2 U z p m g q a y j i 9 h k C S U I f 2 L L / / 8 G f P P t 8 k k 0 f I J 5 l v 5 k x c C p x V q p g 7 P C k e I V m T u Q q I k E H k H V I + r s 5 y l t C C x j v w B a c U v D f Q v 1 M O a I 6 i F 4 H e y w y 8 7 U N L V H T n x h a N J Y Q w l B t I q m 5 b 8 I W h I d R + g o y 7 X y + D d d k 9 J T B m K 5 g w D Q g O o s I 7 h n 0 H 6 e A V D Q B 7 S P P h D A Z 0 R K m B a e u 6 g d 4 v A v 9 w E z F o z b Q V t O / q G N q t C S V v t O D w d 1 6 T b U U 1 I c u c l A 3 s w 6 t k 7 n f A L j w p i 9 T y P k U H I w 4 / B Q w H w x C i e q C H 4 6 J w H f C l i Q 4 p j 4 p A H f S C W 7 S d a F G 4 D v o o W s d t x 5 w C u s I Y i 4 q o W h B j F o c w d V T M e Q i M F g P 8 u 7 V h m 4 y T v g s f r e h + x / r Z h M C V 0 Y p + f 6 Y k O J I q i A t E y u M y v 5 Y o W 7 A Q N A Q R e V r o Q 3 H 4 k g k 6 P G 6 N x b U W K Y S v o H G Q W O r E P Q g T b x E 1 0 O R S g f r l 3 l q W T F W z B A l I I z S N O Y D L J S C b I X m h W Y M s 7 A N x e c M Q w c Q x g X Q B r G 3 L F n p q z E F Q u A m U X / r 5 J f r C r Q j E + h i 9 F m f c z O G P O w E j Z p Q 3 J 9 G P M 5 f E 2 6 A e y g U h M y V 1 D K g / i h h 0 Q d l g I q q 2 K k m 4 9 9 U C M z W o A 2 9 q y 2 B q K p J F / f N x + 3 6 3 v f / t l 6 f 9 1 8 0 v 6 K A Q z j l 0 T u G d l a B j C h O K H Q k + Y u g 9 h C c e 3 s Q D y p U r e z C t W Q s Y G V T k o Q J s I C V Y N D H V G t j 2 U Z h Q c 4 G 4 H a B y L g m w F F u I n n s R d P j 4 i / v y S 0 C 0 2 M c b o 6 i a z + X 5 i G 9 P F 3 M p 6 T V H l 4 U O j z h C r o n k 0 Z O O s B T 9 V v y w 4 9 C G 7 x a i 1 C E I g C c X k l 9 1 R N x + y C W 8 8 I i a 8 4 9 0 T f / d x e B Y N + 3 Z R i + l h Z 9 r 9 F K h D y t 5 p h G O M Z I n f L Q R U f G 4 L M M z j l A o H p W E n n W k Y 5 9 1 P B w L j o + f d a S f 8 1 n H c O 7 w l C N y K E A 0 S p o 5 X g 3 Y d v C I 4 x k 9 3 + g l 4 V O N X h K + 0 I g k 9 M 9 / o x E n p O i x r Q r l P S / b r E I K + e q r G 3 V k H P O 8 L J v y v O w w c m r u S K u 5 Z p w c n h / E U s g s i D 4 8 O z t 5 e B Z h 0 C z r 1 V m / Q S / 3 u l 6 g T R Z d 5 / 8 i L V 5 0 I Y U x / h V a s a U z y n x 0 L f W n O Q U Y F B 8 A M / L c R R f 4 3 l X F z d W I b f W W f a t N T 5 n R j a Q t W g i F s A P A P B B l k H H 8 5 E A G y q s N n + x 2 E / 6 z 3 s z h W W 8 k x 4 b e i 3 1 Q q X A L o K r k A 1 A p K G w c K O y z g 9 K M A 6 X 5 7 K C 0 4 k B p P T s o 7 T h Q 2 s 8 O S i c O l A 4 O l E Y w l w 6 r f y e z K h B + k 2 E K D a o M a 0 q w k N B H C 0 l o s Y H m 1 3 A W O l B Z U 1 v 4 K t e a Y u G e 4 T v 4 8 R X c X o G 7 T 4 0 j G L A g I S A k I N a c i W H r n I K B h 2 G T 4 U H v g m 2 p L w / U n / u v X 9 a f 1 x T D 9 q g t 9 f D 4 R A Y L D j 3 A 4 j S t Y 5 j 6 4 L 8 s M B X u n b z j G O K w H f g q z N V V C Q g x Z 7 Y O D N I c o C W 2 V h Q s 3 Z C u R a C B n f L P s W K U i r I r 6 v u a + r L f f t r s H h 4 h 8 p h 3 7 s Z q V T D m J O s R l J 1 3 J Z C X f P r F c B z D V g J M K x 8 w T c j + 8 P O C 0 g m J F o n S T O s q r 1 A o Q V C d g P V z p Z Q / i Z 3 z E Z R g I e r k W 8 U 6 l b A t k w + Y r s e 2 T C V A 5 c M Q 0 / a A q g R T U H D k W d / o S j D U z Y e h b i W Y y a e W s Y x L L p Z Q M c u I o V 4 + D P U q A S a f b s T 0 q 9 O K M p A t h 1 b U c H V 8 3 G Z f F 5 1 9 4 r f 7 4 O a Y n / T 3 / b w y l P Q 3 A L 0 y l D z X n c D j P Q u 1 a y w t e y T O S j i u W F 6 O K 3 7 + c c X P 2 d N 7 d c c R k Z l x O Y 4 o + T g C c 1 2 u 6 J k E + 2 y i 5 i g 8 + k H q d N L O J n L e 7 S M 8 q Q g h t 8 T j i l C r l z O L M z y z Q M f M h x z u / I J J P 7 / g D W 0 x 7 p d 2 f g F 7 a E + 0 3 m y 8 N G b t m b W y 5 c m M l 2 5 u n / / 8 o l R Q i p 1 f l A p K s f O L U k E p d n 5 R K i j F z i 9 K B Y X s / K J S U L p x o H S f H Z R e H C i 9 r K c 6 v a K n O m m r 8 W F L r I k 1 R Y + W a W R y i t 7 9 m X X k + g z a k 2 q S W c u C O J Z 4 6 W R n k I U 3 o b N C I 2 z + 2 H 7 Y P h H 1 m x 0 r + L 0 5 Q q w Q 7 t B l h w 6 / + 0 4 I H e F e v C J Q S A 8 2 + O m S G m s G B a 9 x U N Z 4 g o E P v + e C g 2 + 6 / b T Z r / d / Q Z g + r 5 + 2 P / 7 e b f + i v j x 8 X D + t 7 9 B p x l i B 2 f 3 X H 3 9 / 2 q A + K 8 J p d p g T c E q 4 a 0 S A U 4 K Z U T V O e U 1 f O t r Y + V m z O L 7 f 7 L P W 6 5 f a 7 p 4 2 + 2 / r + 9 2 6 I r b C 7 x Y T s h X h 3 r F P I D y U G C D x G 7 a E Q B J u 3 2 Z G I Q E 3 x U P H E J 4 F Z I c O f / h I C B 3 h E W R 2 9 v s Z l L W B I W a I g s p h G T D z c S A O S P v x y 8 N + 8 3 F 3 u M x 7 B G 4 1 a G T L W H D h 1 V g C 4 A y O t 1 V n L K m c y k s G p 1 5 z T t v p Y W B L O U a M a 6 c K U P C 6 Z A A K 5 d 4 b r 4 R C Z U x D G A u h C r S k + C d U 2 H P K O R N F 7 M K S n S D 4 r g k J Q g Z c j G J A J G E K K g Y k G l 1 2 o X I 2 W j I B z A m r H a H l k R 2 6 M q w 2 U r + K 7 N C V Y W k z h J Z 2 d u j K m K 8 M o T 8 B 9 F B S y R 0 a 4 W 9 e O c m i g C 0 n e l L 2 5 c N Y / / j 7 6 4 7 6 Y 7 t b 7 z 5 s 9 + s d o d I x l a 5 9 + T A Z m 2 i b g J r T D D E S h v 7 X F T F E z G J O K M A r W e 6 J B H o C c J 0 K F t 1 0 u u X p 2 Z x q g k Q 1 W 2 2 m 3 S y E j a L c m 9 3 y K E O e k D q O Z 4 e u D H W R r s x q w z v h E U J H 6 I q X f a U o Y + 4 x / U o U 3 j T X s x K M o e w C t A x t B E a V q w J P K U 6 M z 2 k 0 p r i S k 1 v O 2 S l U x s 4 S S 1 c 0 z c o Q A g z Z Q p M d u D K 2 N Z l u R c C V s e n F x H J 7 k q N l r x v v a L n E O F o u X 6 a j 5 W m k s a I e T p U 4 U y L X z s C Z i Y 7 x b I r x p w w 8 m 7 A + l C H / n q j H k n l y t 9 p H V W n + S g e 3 y 1 f i n h S g + q W 4 I 7 G p 7 k g Z r l P z f f N a F M 7 e A T O z g / j y v O R W A / 0 L O g k v J y i b 3 V v c f d k A V 3 H F L W / N 4 O k D 9 A N D 0 n U O I U c f H u 8 f v r n 2 V f B n n L y b S o I g q h 5 C E F 1 g f I g g P d A 5 Q 3 R d w E M v H 4 j R d x C m n C m I Y 8 6 W L R j / y u U N H Q b 5 g c k R Z 4 o C R K I l a x M t U h K I 0 K C E 1 x T d j Q J 1 + O x 0 x 6 U i r K 6 a 3 L L F Y 7 D a D d C 6 / U 5 9 2 T / s k R W L x y x L i N k k 8 n o 1 a o D 5 b l v V e z j M M w S o b 5 a A e p 8 H 6 o P 6 E S 1 w L S z q I 7 j f r T / e b / 7 1 / 3 Y P f 4 b I A L f + Q 3 s 5 G 2 q / f g Q f 4 M n T S i K P m Z E 8 H q N g y C O / T v K I c 3 Z O Y 8 n D l k u e 9 o U 8 O c h z T Y 9 i B F c r I M / D x 4 z k 2 X 5 3 T 9 S w 9 O l c 6 B M b B R B H H 7 f i i O Z l 7 p Q + + n 7 z 8 f t u f U c 9 P q 2 / 3 W 3 e Q 1 K 4 k 2 N D v f 1 f z K 8 U D N q + d b P v m F 8 z 6 V D o B p y b S i T M k S 6 V i H g v 5 G W 4 x C f E c A V f k R N W K j c D x i 0 3 n 4 l Q C 3 f / 9 J I o N O a V / s 0 p h b T H p 2 / r / Q Z M i 4 b 0 / d v + X / 8 D k 9 Q b N w p 0 C 9 4 f d m M L g + S 3 z f 4 K O T F c l a K R v V B d l x D t 1 7 w 8 x U y M E K 4 P a M W j / c 1 b F j 8 x j v W w r B M j i T 1 I J V b C x H l h h F L 5 m W Z j C f W w 3 w E x d b / e U d v 7 L W V s f l + D 9 C P 1 B l 2 s p w L 6 t f H T I l E d q + 2 0 M O T R s p O C 7 Q N i P V y / e d v E z 4 R j n a r Q T P A Y o b 4 z Y a 6 y A k Z k W Z u 7 r z / + 2 6 O N x / w p v J + o S 9 W W 9 1 c T + k Z J w S + G 9 1 t 4 3 u + W y f s e 6 W v L + 0 J T 7 O F o k 6 g l t Q / L d f q U 6 F 2 m B A b t 3 f b 4 V s y k J b W v 8 G h / 8 7 a N n x / 9 E u e H z x 7 1 n R 8 j u o 1 V Z 3 c f N 3 e P k A a N G G 2 V o Y s x / u u 0 m w X R n r M 4 P S i E T 7 z c Z w o e L b w S f L q X e V f X f F f r y n N 6 a U x 7 2 r i I F o 8 3 b p l j 4 x Y e g 5 1 I k d q I 7 2 O s 3 4 7 Y S R r W w 2 Z u o j b P F L J r Y x i i U o k 9 h B g a N I 4 K j 8 i F X A Q 4 R b N V i w n V 9 X C b R k i A S x j q 8 y v 1 b X 3 / 9 W k b v g i w D v d 8 7 M p S E c V X t M R K X T I b I W Z m H d v H l 5 k V x n N r w q X i G T O z Y t a M Q n Z y D A t c Z l a 5 F O 9 d m 6 1 5 K R Z I z I Q 7 N s o v E 8 5 H f 6 e z U N u 0 r f Y J 9 2 u z W S J M I U s 9 h k 1 q P f s a 6 F / e d R c a c y g S H m d 5 b z G i B P 7 t G M + T b U h z O r w / 7 / 7 R L 3 T / 6 v k i B l b k s f U S p l 1 c V L U q v N N c L z J 3 L v i D z D j a F S x 2 J o Z e z l j H 5 z x W 9 G b n n D N U q w 6 E R d M D H g e 9 / q F K b A 2 4 1 y N o S U M 9 a 4 L S v G 1 a m g J f 1 y 1 j r P R Z j x U W w 4 W 9 n L E y 5 z x W j 4 W Z V 8 X C m J C v w X j d P 4 p 0 O Q M W z 3 7 A t G 4 7 v O S Y 9 q h d G x o j n h Z f 1 z q b P t 7 6 z G H Q h w W s j b T x J j m k v a j x u v R 9 X W p G 6 n j p u s m r V r 3 G + 8 r s o H T 6 1 o y f 6 6 N T H l S s 2 k x h G o y 3 P A v p / M f 7 K i 3 9 T C x d w y H X Z m E 6 D L k 2 s t q z / 6 X a 2 P / + g E u i 8 J l s Z m U Y c E m C 6 + U M u C S x d f 4 D h m L L t A x H e l 2 n g e n q x 4 t W L x v o X x 5 G v o B l K O F F S E m 6 S e p X 8 e q y S d 4 3 f p W B a i u O y X P u a 4 I w o x s i C g I S p A e i o k 8 5 0 w t 7 E 4 R j C W L X y N x k Y q B g N G 5 q o I J V 0 g h G W j K + Z m 7 I D / j j Y i w 7 m r w b r F g 0 x T i x p q C J f Y 1 o 8 m 7 1 X 7 g p / 6 S L u Y N y Q V M y N 3 k O Q M l o Q k L z l S A n a a p d e O g 4 s E o W H v K d o + u I J p L 1 z b v 1 U 5 + p 5 g V D u S z + p a H J D 5 B R E Q 9 B h d x N n B m O / B B b F x y V p E R 6 X v d 1 F N k k C o A X X 6 C G a C K a c V 5 0 k v q s b F m 1 o 9 B V g P o g h 8 R K 8 + L F 1 A c 5 J I t 9 f c 0 P I u l T X y F N t J Z 5 A W n q i C Y S i V R j b k p a 1 S 6 y K Z M I j 7 n S X k M 0 E Y l w L 5 Z R D d F E p B D U W D Y l b b R d 9 r Q z W v 5 1 N E d I 5 J A f Q K o 2 y C F a y 2 q 8 z U + g G d V 5 J 5 t A S F 8 0 o w s 3 l W e 1 1 R l N J F Z b j R V I g q 0 S P z x h H b m J Z K u k p g d t i f L 7 o j T l 2 p y s 3 T k A i e P I x S q 5 e N X k 8 + 6 r 7 z E / i Z C u M Z p I 5 F C d 9 / x J t M f a S S S C T a Q a e 6 8 T S a T a b W G T W L E 1 P s k m E d c 1 R h O J K 2 T t p h r J i W O N e Y h k q t X O f C U 5 E L n s p l 0 O Z o u o j b V E D o n 0 q e k + L N F C d p H Q C c i p n f 8 + w R 5 a n X f w C S 6 B X t T o i w p U + E D x Y m 1 c t q v L c y q + L P m X M 8 V 8 m 9 S 1 W 8 s I 9 s t q 7 L i X W U j X 0 W I l E s 0 1 X u h J v B p r d 5 J I Y r T W b n k n c R m q s c F B Y r R e T q M v j h / l i e s a T z o S B b L G G 2 o k u / o 1 v h N L 4 j l c t 7 1 r o t t D t V M g S Y 6 E 6 s Y 5 R N K n x j e F S A 6 H 6 r s Z Q i S H a q w Z k Z i 0 d T 3 I J / G u v t z 0 v J w R l b f M 1 U 0 H y O y E X s c t b K K z 6 h q b Z y S e D 7 U 7 Z y Q 5 h K 2 b e U Z 0 c 7 q + q j W R P l S 7 C U a y I 1 s 7 5 J D s n N X V 2 i D Z I 6 r v K k 9 0 X b G + 5 2 h E j n s 1 R h P J e z I 1 X v l J v N R q b O K T L H P 1 F e F E 8 f h q f C p L s k V b Y 2 4 i 2 R 1 5 T f t q D f S v Y E g y A k k 3 d E s S T R d p u q H p o u H m 4 c f e f w x o B T Y y 5 2 Q b D b l x X D n h Y 5 Y p 8 j F b 5 O N m g Y + b R c b c K v R x E Y S 1 w g h D n O a m y B p p F m + E o c M 4 g O Z T n j a Y E t q I Y I T J 1 0 Y B T m L g S 8 K F A W g X A a B T 5 O N u G P p j Q a o z y m g l s a 1 2 v l H 1 w m 0 3 8 7 X R D 7 f B 5 m q D i U 6 a f G 0 U Y R G m B B Z h C 8 g c p o i Q Z o v P 9 B Z d v I 1 2 C W 3 0 o 2 2 Q I Q J 8 H B F X Y x 0 i R z d G l L 6 / a h j r q + 3 3 3 f b z 3 Y Z 6 + / h 0 R T U b r U b 7 P 6 j t 9 2 9 X F N N o t x v t b q f 9 l m m w v z L M r / l A Z 5 N m K t w D s e y R O M v V d o F 1 u F 9 k H Q Y f t / J + z N B H B D k R X i w 9 n 0 6 m i k C O E t h 2 I r o L C E b Y d m Q B X j k j W 5 i I l p K v r R a W K f O 1 F V 6 G h o o 9 M S Q 1 X 0 O d s h q K L E 9 N + o r u X L G I 4 / I 0 F l m P G P a K b s L G W h T T f s + y 7 5 v 9 f K 3 2 f 5 p U Y I 5 0 9 y E D E N R D C K K Y z n u 6 9 5 7 p 5 G s 1 M r E k 0 + I M X p x L f L 7 G o h p a 5 4 p m A Y h M h 6 L 7 7 9 v 9 9 2 w 3 X 6 t H S i w D h 8 1 e X Y H u U C q + 0 U Z g E 8 0 5 w + 0 D J e Y q p w x X l g O / s 4 A 5 i P K w D r C + 3 E U b p Q Z z n T N M Y G T p o M h L D k x p o g 6 l Q Q P 9 D j T d G o o 3 g w b 8 H c j a 7 V C 0 D W A T g g T M O e L C C k p Q Z j C V J l M o / O A v L E H G p H Z r w Y p f 9 w + o J s x 4 h Y 4 s q k O o E I S y 6 F v L / d R L o n J Q K 5 w d T M E 6 4 d V C q a D S I T e Y e z X m 4 b 7 m h y Z E W X e 4 O S c h C 1 M x J 4 6 K D F J J G 1 2 r y p A e K w 5 v G 2 B 8 X g E a N K / o g X j H 4 d 3 h b G v q T C X R c P T m E f L Z U + Q r 2 Z E v G M a 0 2 a M 7 / S M S w P L G 4 Q 8 H S g B g x r x l u I g 7 E C V S 7 N b 2 y D K 7 3 + 6 2 P / 6 + 2 1 K / P 9 x 7 q Q + b 3 d N 6 T 6 3 W f + 4 3 v 2 M J 2 D l X A v r j J C A f L T l j M M H S J 4 2 U S L e R F a I b m M V t t M R H q O b N 9 P Y x z V B t K G q O i O b J g z a G b K Z 0 T Q V N Z Z x e Q y B J q E N 7 l t 9 / + L N n n 2 + S y S P k k 8 w 3 c y Y u B c 4 q V c x B v D B s 8 5 h k T e Y q I E I G k X d I + b g 6 y 1 l C C x r v A A y K K X h v o H + n H N A g 4 T o F V S M v M w D r q g V + L F H R n R t b N J Y Q w l B u I K m 6 b S m a I A 6 h H h R k 3 I 1 A G a z L 7 v a j M V v B h G l A c B A V 3 j H s O 0 g H r 2 g A 2 E O a D 2 d A V 3 R T A 9 P W d U M 0 T U c B / 3 A T M W j N t B W 0 9 + g Y 2 q 0 J + S F a c P g 7 r 8 m 2 o k a r + G U D G + D Z 4 X h L m o v o O 9 h y u M y r i P Z X H X 4 K 2 M v R V L c H u B t 9 V B S u A 7 4 8 r o O K Q B 3 T M m w + + I i B d a J F 4 T r o o 2 g d t x 1 z C q g I a G s r o m p B / F g c w s t R M e e h K 1 o M s O 3 W h m 0 y j s c Y C c Z a t K L 7 H Y v / z t 2 r b k 8 X c 8 n 7 j o 1 + x z i m J D i S K o g L u G S e l P m 1 R N m C h W N p A R F 5 W u h D c f i S C T o 8 b o 3 F t R Y p H E C c Q G K p E 3 c / X b w N W E J S g b I l C S h p q p o l S E D 2 o E n L A V w u A d k M C V r 6 4 S z s A / F 0 w x D B N D G B L A G M b M v g V + E W D o L C T a D 8 0 s 8 v 0 R d u R S D E x 2 P Y j 3 E z h z / u d A s Z T 9 7 8 Q z / O X B J v g 1 o o 5 1 i e x J L U M a D 9 K G L E B W W D i a j a q g S 0 1 A T T N K g z 4 E V Z B t N Q k S z q n 4 / b 9 7 v t / W + / P O 2 / b n 5 B + / h w f k m a C k k R p A c m F D E S N 5 J F X l M t T l J F I G q C p O P K G U x r 1 s I B j C P y U N k 1 k M I r m p h q D W z 7 D c M 0 H H O B e B 0 g c i 4 J s B R b C J Y W c S j o D l D o U H I Q k E y Q F H d J W s j w Q E M J x G o U V d a k 0 z V b r a X A 2 A c x C 3 8 9 0 Q 0 k D 4 T O Z S B 3 J l u 2 g X a H I v k B t 5 B M W I p + B 9 5 p C 9 I u v J M W w K B z 2 V + I 3 I w V y i D O B b L X m 3 G R Y 5 / D S Z C q A Y D M I Y D V S y F Y d c N U L U 8 q A L E 9 l 9 G e e 5 A Z H O Q i 4 v V D D q x w o t v X X D R M Q H G Y h A L d 0 l B z / r m Q C a n p J r y z I d P x D r 7 C G R b N r O C r a f D Z N P h u G v l w G v 0 y P E 5 B D B 0 o w O G i A s h 7 A l g m h 2 6 p n / N Z 0 n R m y z E c Y y Q / m I C l R 4 f T 1 E 3 A P G d Z h u Q O 3 V s x g P 4 B + B V y P a T i c d k g W F d U A c 0 N b + V 3 E M 1 c E r M u b k M l L n 7 B Y j p x 9 Q c / 4 6 P b / 0 s 4 6 + H f / 1 M o V 8 k h H y e L 3 B i A b O r h H I 9 U J 1 P X 3 F N J R K O k m e P V g G 1 P 2 C E F / 3 O h A L m B N b 2 2 v I 4 n L S Q d E J 2 R g A a C 0 8 1 5 U t T L D B R J D Z U H G Y h y 0 0 c 9 G I / o Z o C x 7 Z 5 V e q m B C T D q y i H L n I 5 l L 6 k I Q V K e u E m w w H M 8 j / Q U Q D Y 0 a J / m Q Y k i K i M g 7 I 7 q I U t S c I 9 q B b C G S z J c 4 o O v / S q A b 1 z e O 2 R c 3 S 2 Q S z g h R f O K Y j k S U N W S p B L k V D 8 Z E U + I l F A Q L X + i Q I K D P m R C s q l L I J u G 4 k x T N c W c c c 5 M 5 k x p L M 0 4 X r r m v N k U z K Q h k g d + x p t D I X v B K 3 B F 2 n A K V x 5 k h C A R F U G 3 W + J K u i E H 8 z C R K v B g m 1 7 K E 3 y R V r 0 i T x L C d r 3 U c 0 h E + D 2 Z D A y V 5 Z Z 4 T K z E Y + I l H h M r 8 Z j y J R 6 S 9 I c c R v o h j R P + 4 m X g h L v W O J 2 z V G m e U w Z C C Q S w J M 9 d 1 H k 9 u N 5 I S 2 P W n l k r W 5 7 M e O n m F q E T d g A Y C a I P M p G f H M h A + 7 W H H e g Y A h N e 8 x B p v u R E o n B o r L 9 v d 2 s K i g G 3 A G p b P g C V g s L G g c I + O y j N O F C a z w 5 K K w 6 U 1 r O D 0 o 4 D p f 3 s o H T i Q O k 8 O y j d O F C 6 z w 5 K L w 6 U H g 6 U R i B h D m p V L 7 O O 5 d p b U C 0 x n S m 0 V L O t x s G 6 S z e j 6 y 5 + m b b Q S c X d w + 7 h 8 + P d m r q 7 X z 9 u / 9 j e r T 9 s P 6 0 p 2 M g V 3 K 6 C u 3 m N I 3 C w 0 A n i W O I l 6 x Q a h s 4 M j b D 5 Y / t h + 0 T U b 3 a s M G V g h S H D S n b o 2 D K g Y 8 m g U w Q K a c Y G P 1 1 S Y 8 2 g 4 K k J Z Y 0 n G P j 6 m e G b b j 9 t 9 u v 9 X x C m z + u n 7 Y + / d 9 u / q C 8 P H 9 d P a w D 0 9 z U 1 V m B 2 / / X H 3 5 8 2 q M + K c J o d 5 g S c 9 i v D K c H M q B q n v K Y v H W 3 s / K x Z H N 9 v 9 l n r 9 U t t d 0 + b / b f 1 / W 5 d E V t 1 y 2 C r L h l b + Q T C Q 4 k B s l c G k L 2 K p B 0 B N 8 V D x 9 B V Q d c q A 7 p W V S v F z 6 C s D Q w x Q x R U D s u A x 0 D 2 w X + Z g b Q f v z z s N x + B L r X B g 1 s N G t k y F l z o i U I A n M H x t u q M J Z V T e c n g 1 G v O a T s 9 D G x 4 o Y d M V 9 h b X D t V g I L X J Q N Q K N d h q x I K l T E N o Q t i F W j B w x Z B S 0 U 9 t 9 N 7 b l d E E H z X h A Q h A y 5 G M S C S M A U V A x K N L r t Q O R s t m Q D m h N W O 0 P L I D l 0 Z V h t T l d X G l G F p M 4 S W d n b o y p i v T J s M O k s 0 L f U E m N j 5 6 s s t 1 6 0 m n 5 x k k Z / 0 i Z 6 U f f k w 1 j / + / r q j / t j u 1 r s P 2 / 1 6 R 6 h 0 T K V r X z 5 M x i b a J q D m N E O M h K H / d U U M E b O Y E w r w S p Z 7 I o G e A F y n g k U 3 n W 5 5 e j a n m i B R z V a b a T c L Y a M o 9 2 a 3 P M q Q J z S h P M k O X R n q I l 2 Z 1 d Y p A 7 p O V S t F G X O P 6 V e i 8 D J 4 e 7 d M Y y i 7 A C 1 D G 4 H 3 9 a r A E 3 5 b 6 q c Y j X i V M i I u y S z n 7 B Q q Y 2 e J p S u a Z m U I A Y Z s o c k O X B n b m k y 3 I u D K 2 P R i Y r m 9 4 R 6 7 B Y 5 N r m N Q K J v g G g S d X x V J g E e G f t J 3 F x q a T + t v A J D t d 9 e q a 3 z Z b / 8 C F h 7 1 V m z 9 S r 1 9 + t V t B d 0 z 0 E a m J o s W c h + C j i z A 5 E X + L I d T Q v + I U I U w u R 3 6 y Y G K u o 7 A 5 x V B + A K X o C A 9 0 M b Q G w J 5 Y Y l j 2 E r g 1 1 4 6 E n 7 8 3 2 8 P + 7 c P 3 7 a / U n 9 5 R u 9 V o Y F D 2 X E y c m i i I 2 e Y U k b e C K W n r l 9 b t 9 e N 9 X G D v l 5 + 0 n d 2 8 8 p Q 0 v d 6 g 0 4 v f v J s 3 d 9 O b n j l c H 4 L v J o r c 3 v z L 2 s k u 7 v F u O J 6 G I p x v w 0 5 e k V d 1 8 x j 1 7 U A V a U 5 r h 0 8 d l + J n 1 q A 6 i r 8 0 i r w x I W + U s X 9 0 j R 7 P r 3 t n r 1 v r i e P o n J r g Z F b y / O S W w 3 0 L + g k r F e g b P a L B k j i Y C u K k t S 5 Q U s G l B r o B 1 0 O 3 G 8 + f t + t 7 6 h H u K p v v A p o D c O I u q k k C K I K E e e l I L i I N F C M B O m B z h m i e 4 E A h X V y r 7 / I Y I S H H L w w I 4 h j z p Y t e B n J u z M T L g H s o s M 7 G L C Z E W e K A s S r J W s T L V I S S N W g h N c U 3 b 2 i c / j s d D e u C k T 3 + 9 e y w e p N B Y P o h 7 v 1 9 / X T 5 v 7 T e 8 p z s 3 J R D h U p p E N R n z b U v 9 8 / / e d v F I s l A / t z y T B c A Z k z 4 1 a O w a 2 A s Q S W R 2 4 + E x 1 B c 1 g 4 m d 0 6 L 4 V Q s K I k T U X u l F D a 4 9 O 3 9 X 6 z + 7 R p S N + / 7 f / 1 P z B J v X E v 8 b a u q H e U e z U U b q p g q N Q 8 o p I n O F y K j F O p I y Z R x 5 W h L 2 1 S w I q K N J H t U 1 y n I J h 6 8 5 b 9 F Y v l V s 6 5 k M Q I X o 2 a i S x Y 8 W a i x V D n Y b / b U l / u 1 z t q e 7 + l j M 3 v a 5 B + p N 7 A I 0 8 8 / 7 c v / I + p a I 9 E 3 O o b x r C L 0 z d v m 3 i O 7 5 T J 8 R 7 B 6 8 v x y 4 l K L z P S Q 8 c T p J u F I O k M n 4 j w F 8 v w b V Z o w j g D x w i 2 N n d f f / y 3 J 1 I S p E j v I k U w S O 1 0 W J w U w S D 1 z d s W n m v 7 J Y o R n 8 i 1 F S N t j j Y M j K 6 P J w h e j s B w W B c 5 E o t h Y T 7 l J U I l v X 3 Q I f H i h T m 2 a C / i B e J 6 q o 3 1 T E p 6 B M F A S W / j O T u v w Z r E C C X K G m j Q y h w v q p o D 4 5 O 8 Q B O 2 L S s q l m K 7 j 5 u 7 R 0 i X R o w B x R Q 0 U 1 + p t N H H S r O T j E / 8 u s o c G 6 Q v E J 8 N 9 C / v b l m O O R S o g b O 8 O F w o k X B W 5 m 2 p D 1 f u H 0 W w q v l F 7 t + 8 I 5 F A E T l Z 9 h Y H 4 X A 4 9 R A j R y B V b J K 7 m 9 k u P v x x k g y Y 1 m 2 H l x z T H r X L G T J 7 9 k N e I R Y S m z U b L 1 O b 8 Y I + L C A p 0 s Z 7 c i 7 w U s f r 0 p e t D X 3 R e O m 6 y a t W v c Z L 1 0 0 + 1 4 y f 6 d q s R w c V q z Z T m A b j h e Z C X c b r s X R t l u A D S 9 d w y L V Z m A 5 D r o 2 s 9 u x / q T b 2 v z / g k i j M v J g B l y S 4 X s 6 A S x J b 5 z 9 g K L Z M y 3 A k o T Z S y 1 U / X r R 6 2 U D / Z n l u N H J 2 c P L c K B 3 3 X + q r r G z h V 1 n x j 9 r D z f V y 8 J b r d d b I W X e J 6 K I r Q l f / 5 2 P L 9 / c r D 1 u I 6 8 v D U f s M c O T 5 h L 0 A j u r + Z G y F 3 K r P l q O a P 5 + j / D P y M 8 B R M C x P g r M / H z u + z 9 8 L m G + 9 n 4 8 t / y j 8 J a g H Z y D M f U + w F 8 B c T G l x z w u g y / N k f A n o K k 1 p L 4 A u z z P r D A R 7 D J L O Y P X z r 3 G c A Z K O V r 8 z M F / 8 6 3 9 n g B w 8 B 5 2 D g u D d i n g B Q q l T L b Y a 6 F / k k O a i z k s G + y A H z 4 + E z R X X i w 6 9 Z R q 4 1 K m Y + n 5 Z s f d Z D t 5 z f N S X D q V D l + 8 b o Q G V M L b W u Y 6 t 4 Q / M f z s 4 9 k 3 z o z e Z g 4 Y y P Y h O o 9 A / + T / O / 4 4 7 X e Q d d 5 p u F h l z q 9 D H R R D W i r x N j f i E 8 C l q 2 E i z e C M M H c Y B l F N 5 2 m B K a C P 6 W n e + N g p w E h N 9 0 D 4 n A O 0 i A H S K f B x 5 s B 4 X 9 g G s V Z 1 x v l F F 3 q 9 v 5 m s j 8 l p 9 w i v p C W 1 E H 3 T P x + 5 M E R Z h S m A R t o D M Y Y o I a b b 4 T G / R x d t o l 9 B G P 9 o G G S L 6 d F R c + a + v G p S x f v z r 4 e O W + r L f f D 6 E f H / 4 l A 9 C N n 5 C R u 4 z 5 G i 7 w H L b L 7 L c 9 l H k 8 H w f M / Q R 3 k 9 l 1 H V 3 K R v s n B w l s O 0 E d B e S f 7 D t y D o b e n E 3 T 1 s t L O / l a y u 8 2 g w V e 2 J I a r 6 G O m U 1 F F m F m v Q V 3 b l y w / L m a S y y 7 L D d K 7 q L G q M Y + j 3 T f c / m W A B g q / 2 q J z 9 z p I k P G Y C H n g d 6 5 z 3 d e w / j J O Z p N T J / J G A 9 G L w 4 l / h 8 j U X 1 r c 4 V D W 8 C M h 2 K 7 r 9 v 9 9 + z 3 X y t H q m k 6 K I h e 3 V F u / c M E 9 b 9 R m D h o H f r 4 Z 9 R Y q 5 y y n B l o c e i L W B j o T y s A y O T o S U Y p Q Z z n T N M Y P D q o M h L D k x p o g 7 h o + X w d 6 D p 1 l C 8 G T T g 7 0 D W b o e i D e Y d T M C c g w I 0 e i U o A 6 y 9 C Y q s B X / 9 y H D g j / D K m P h 1 / 4 B q o v t j 7 q 8 j i + o Q c m U o i 7 7 1 / A + 8 J C q n o b F 4 y M L Y W H 4 t l A o q H X K D u V d j H u 5 r f m h C l H W H m 3 M S 2 o d Q z I m j o s 0 B 3 5 4 9 i Z 0 H x 8 k r e i D F c X h 3 O N u a O i g 4 l t 4 8 Q j 5 7 i n w l O / L R j k K P 7 v S P S A D L G 4 c / H C g B g B n z l u E i 7 k C U S L F b 2 y P L 7 H 6 7 2 / 7 4 + 2 5 L / f 5 w 7 6 U + b H Z P 6 z 2 1 W v + 5 3 / y O J W D n X A n o j 5 O A f L T k j M E E S 5 8 0 U i L d R l a I b v C 2 M F r J I 1 T z Z n r 7 m G a o N h Q 1 R 0 T z 5 E E b Q z Z T u q a C p j J O r y G Q J N S h P c v v P / z Z s 8 8 3 y e Q R 8 k n m m z k T l w J n l S r m D q + j R E j W Z K 4 C I m Q Q e Y e U j 6 u z n C W 0 o P E O D M m Y g v c G + n f K A U V R 9 O L A e J m B t y t n i Y r u 3 N i i s U S B X g + 5 g a T q t g U D B 0 K X i k P G 3 Z S V w b r s 7 g g b s x V M m A Y E B 1 H h H c O + g 3 T w i g a A P a T 5 c A Z v H a P U w L R 1 3 U B h C c E / 3 E Q M W j N t B W 1 n O o Z 2 a 0 J + i B Y c / s 5 r s q 2 o 0 S p + 2 c A + h B l F 3 8 G W w 2 V e R b T 5 7 f B T w F 7 w p r H f 5 X F R u A 7 4 0 k T 7 5 E d F o A 4 K w B p 8 h O p E i 8 J 1 0 E d M p I 7 b j j k F V I T X q B V R t S B + L A 7 h 5 a i Y 8 9 A V L Q b Y d m v D N h k n / Y 5 5 t K L 7 H R v a o f X + b k q C I 6 m C u E D o P i 7 z a 4 m y B Q v H 0 g K F 5 z w p 9 J s / f O l X Y 0 9 a Y 3 G t R Q p h d F I O U k G d u K c Y 4 m 1 A a 0 k F W p T r c S i Z q m Y J E h A q a D Z y A E l L Q A 9 D 8 k I t B F n Y B 2 L W h i E C / j c t G J z Y t G U L B Q J 1 F l 4 Q U J B A + a W f X 6 I v 3 I p A O o 9 R F F f j Z g 5 / 3 H k U M n 6 8 i Y V + n L k k 3 g a 1 U C 6 4 7 C 6 p Y 0 D U U c Q I C 8 o G E 1 G 1 V Q k b 9 T Q w L Y M 6 0 M d S B v N L k S z q n 4 / b 9 7 v t / W + / P O 2 / b n 5 B J z t w 4 s B t e z / 6 B d r C N 6 H s k G B o Y S 8 8 r X i I V A s 0 J F e A Y F q z F v B O v 8 h D L d Z A m q x o Y q o 1 s O 2 j C / 7 m A j E x Q O R c E m A p t h B F v h B 0 B w g U N w h G Q L L Y k M q u V u E 4 q 4 k M h G p 5 g Z U P k S k q C 6 w 8 e Z b A y r O j w M r H C D M v 4 Z V f S 3 j l f 8 s V X t l 7 x 9 v i m o u 2 a K m r B S O y P X x 4 Z f B / p 7 I Q y z H v G G j G h F O l F T y h h C e W w W u Z m d 8 z Q 6 B B 5 T C u J Y f 8 F b O j p v I 9 y X o A b P / n e r f 9 D t 9 S g G 8 r a E x D Y x v G T P f j 8 B I / x 0 q A s z T Q Y l p C k B U G T G M d M M z i C A t h q 0 p k p b 2 9 c g T W 1 + D 1 V e I 3 W c j 4 K + 0 h 0 S O 4 C r 4 6 l p G G h E C 5 z V Q H T c q j o r H Q k L 0 0 S s B L Z A B F e K k Q T P l e h s 3 M S 5 X h K + V t 1 i R 8 k T 2 L m p W j y A A 6 c F Q h a P I 9 I 5 u Z e t X B l v 7 Q X x p s Z G 8 z Z a I i M V A H K p J B s x p p T l a + S l n 7 Q F M U F q p q A E p H 0 Q G g q z y Q E O g q a c t v g n 5 H + I Z u V j 0 l T e P E 6 i n f 8 7 y b m x U i M h U l A l E x H O V 7 C j l d B 3 4 O 2 A j J e A R b t b Y D o R p 1 B B v h + 8 c E k z E N r o T J W I m G R 4 q o 8 r A U C x G p z h m C i P C t V A K 6 p W k I C X Q j f F 6 W k N E J 9 a k j R i 8 G W y w J S Z W 8 0 i B K w x Y h b x 1 h i 5 C 9 e E 1 f O t r 4 W G P w m C M H d A l M V p U B 8 d N g S l P Z y R b G E 7 W 4 0 M Z C r B J K q k b 4 a n E h a J L M P z L p H j H / C i 0 3 s T A R 2 w 4 R m A o Z M / l e n M 7 K U Y R v T R P M w P z 4 K g Z T r H T P a f w V g y b f c 7 y Z q U f 2 7 D S h r C L b l y 3 4 9 j O B d C C D K z I T C 8 G U 1 4 i P l Z + V Y Y j M x I l g i O x N d U K O I o O r 4 H v v W a l H a t b 7 1 C s E T Z L k J J M J E c l Z S B 4 k w Y R / c D 0 T T J W u f m R w F X w C P u t K g 3 8 A P n 2 l I X v z P S s 0 Z C g 6 Q F M I N 0 m 8 R I a e C C 8 V w l A a L 5 H B d c J L 1 V C P T B g c q B c r C R r u 8 T v h + 8 a v 6 F 3 2 q L + V z U w 6 M 3 X O 3 3 S s J H 8 i 1 w v t 4 E Y E B x r J I 6 c i W I p + K 3 6 z f W h D n x m U O r g Y e a 5 + y X 5 F y G H u k E v w M X J d g T w v l M D n J / B E S X M Z 8 l I R V 6 G I U 1 B 1 L k J w j J E 8 o c M Q o u J x W Q Y X I u h + d 1 Q S c i m i Y 1 2 K 6 H i X o s D B 6 z l c i s K 5 g x s R / M W + z x 6 Z O T E O R G 2 K P a N X 2 r 0 k l F h e E g o q m D x T U U W P b V U o z 8 2 R / X l u j i y B O B p G F m p H W s 0 1 4 y R e x U F Q Y U 7 C A 6 f F i D O k h 8 3 S f C D 9 B r 3 c 6 / K H T B Z m 5 + 8 f i R d m W J / I s E j r 9 Z Y 3 d G t m m 7 E i j U k V a F C c A O z I c x d l o I 3 R 7 b V l t c 3 V i G 3 1 l n 2 r T U + Z 0 Y 2 k L V o I j b A T w E A Q b Z B 5 / O R A 5 t S J D e P u u A m v e Y h G X w w i u T Y 0 1 t + 3 Q D 2 G q o Z b A H U + H 4 B K Q W H j Q G G f H Z R m H C j N Z w e l F Q d K 6 9 l B a c e B 0 n 5 2 U D p x o H R w o D S C u X T Q B j p F v Y s T 1 5 V g M a F T j g F n E c N v C 5 / v h v Y f z V y 9 g x + T H b Y h I C Q g 2 p y J Y e u c k s O Z A j 0 g v q W + P F B / 7 r 9 + W X 9 e U w z b o 7 b U w + M T G S w 4 9 D i W a F r k p y E u T I V 7 J + 8 4 h j h s B z 4 f e 3 V V A k L M m a 1 L q p g D t M T W i o K l G 9 K 1 C D Q y c j f B E 5 R d w X P j L / v t p 8 3 u 4 R H t d L 4 j 9 h Y k g j E n W Y + g 7 L w r g b z k 0 y + G 4 0 i d m D I C k 3 K u H Q d M E 7 I / u S v A i X R C o k W i N N O 6 y i s U S h B U J 2 D 9 X C n l T 2 L n f A Q l W I h S t n 3 j V r F O J W y b c s Y S B 0 z X Y 1 t C p 7 u M Q O X D E N P 2 g K o E U 2 l n i X H r G + E 1 m I w Y S t k R j 8 N Q t x L M 5 F P L W M Y l F 0 u o m G X E U M r 2 f B y G e p U A k 0 8 3 Y v r V a U U Z y J Z D K 0 o 4 w u j S 7 f h D j A X m E G P x M g 8 x j u O r F N 0 a b L + Q r c F M R 3 r Z t w j x 9 6 X z 7 x H O T v Y I g 4 A / l 0 3 C 1 7 R J q F 9 z 1 q Q V u 0 n Y z X D u c b r f E r q g b c z a M 0 u + X v Y 0 v Q f f o H n u b c J S Q S m 2 T V g q K M W 2 C U s F p d g 2 Y a m g k G 0 T 4 v b m 2 i X f / E / x 1 U i z b l J 8 N U i t H E L g i j m S 0 I T q s 2 5 o E 4 N L i P B + A C x F W 9 X 3 D 3 / u 1 5 + x Q B F q r I Q Y K + Y G W x C 4 g / c / V M E K B y i I O C w R 2 m U E t E x R 9 p N o S a j w E 9 K y m E M 6 K X A h j B W l Y w h l J d F Q Z 2 E c y g J w w A Y q Z S M C W E 4 c 3 s r G C w F L e 3 g p y M l p D E P I y m G m K c D G M c h J W V Q w y C F c R y q 9 R n v C P I R b e g f 8 U G n y J 2 X D I U k w V n u L r 9 h 9 C q a c 2 w J x s j H / l Y H 8 p C w M V Z z E z g 9 R j M T O D o c v s c s G g U B 3 8 + d / p S p b g Z u M G / K 7 g 9 k X t D S 4 Y q Z / D p g I Z 1 j u e F L l o a 4 o i N j p V v C O a i r j E w C F G L / c O 7 P V B e P a l H d b N Y 6 c e a / R F g S T h O N S Q M z G c Y W w W F 2 I r A 1 5 i C w C O Z c C V 5 K c y w 1 T K j m z A 5 V A z u r A y 6 4 a J o B H 5 g i T L t + y A 4 W X b 7 n h K R h e L I n D C o U W K 0 r G 7 H L t T K O z V Q x b o e h s G / K A B l l Z L h 2 u J J b L D V M y u x E B l S A 1 y E P I p U u O D M H j Q n a z 2 0 i 5 Q G Q L G F c E i E o D j 5 3 Y 2 M U i j 6 W a s / l D y p J C R m J k 5 9 H 6 C 0 F U k I h J e 5 L V A Z V 9 C 6 C 8 v a 6 4 7 Q h C k 6 h S v G T X 4 E / w Q h i J j Y S n 8 9 g V h S C K o V R 2 O H x K 5 b a 1 C g Y R S y I U o d t w O l q y w + K j J T 8 I q b y S x 2 g p L 2 p f T q i S 1 o p i k J U b o 7 L o p K 8 0 r u A J c M U O A I p K p S S a V o u 2 Y n H A C 0 z O g v R M E l q E t E w X W o S G e i E Q U l k p z 1 Z G 9 Q y e P 2 5 7 t R E 0 6 W J 2 A V 2 Z + k S w A V r e r m y M O U m o q 5 S 7 D V t 0 a z H 7 p k / u 7 c U Y t B H q M h U 9 o p B z 8 y I 7 2 n L v r + T b N 0 h F W 5 V h x d J 8 C N L E R b W y r N h i T V e q H d L F t E O 6 Q p M w x W U 0 b s W s 1 F W 0 Q P T W D X l s U g K 9 K / 9 G b E k R Z e O o W J Y 8 y 4 + 6 o i B m 2 i / O D 1 6 M 8 l p Q 3 F Y a B b d A p N l N e X F U 4 x S P v N 6 / B c E s v P 2 f u o L m h i c V Z X n c t g p G e y U B L 4 8 f 8 H N h L 1 Y z G q L r X X 7 G h f R / Z Z M l V a p K B W L 6 b g p R u S B c S Y Z V b p h i J i q h 9 2 B 5 M 6 F g 9 N y k V b 7 S q L 7 5 r 4 N s y o u C H L e 8 5 w 3 P / M x g 4 m k L m z m R I r E g / w U g 3 a / 3 f / l y p D r l P L t 3 a 4 K c I 0 N o u s 5 E 6 H J b O T z Z p y s e n n I i O u e 0 r 7 L P i z M N G F 4 c t l Q U 5 o 2 M f Q I m W S z q d M 4 j v H x S M D Y 2 w S q f 7 / r S M 1 g N e e 9 T F F R G n i 3 k e T E 2 K w h X k m J S G U z 5 L s / m W O l J 1 s 3 s i E p Y N 6 t C G c G d N Y J L 0 E n R X 3 p s f P S X V x T C 3 g 3 M O V 9 I v T l P c 0 x v a t s L 1 e 6 N u y W E s F + e e w h 7 D 3 V p Y e t P Y r s k I C 1 n u B c v 9 T N i 3 M P v q 4 j o E i D 3 t c S s T 6 B 6 T O w W 9 h K z v o h s c g M e O c 7 K 4 F b C t S i X F 6 O q 9 f N i V O U S R a G Z 7 a + A S V G n w i g r L U b 9 Q T C 9 k p B T U Q F 1 / i G m h v 8 G 1 t N D L v 2 B D T e o z + p 6 t B r 3 j b Y k C v P F b B k r r H p n J K p e k 4 Z F 8 4 p i O Z I l K o X k F 0 a b + o m P c L R J I u 2 J M 0 3 V E r R 8 / L H E w Q D O 9 i R H C M 0 l v s s R a v U S d + 8 M h S J e a 8 s U d 0 / t c r 1 Z r D h s l R J 3 b 2 X L k x k v 3 d z + / L h 7 h U A p N + 5 e I V D K j b t X C J R y 4 + 4 V A q X Y 8 x y l g k L 2 P E e l o H T j Q O k + O y i 9 O F B 6 W Q M j 9 o o G R k x b h 9 N c 7 3 B + A + L d w + 4 B v + 9 G 6 I A n i G O J l 0 4 C 3 8 d G O 8 J B I 2 z + 2 H 7 Y P h H 1 m x 0 r + I 1 4 Q q w Q 3 u D L D h 3 e L 5 0 Q O k L v d E W g k C 5 s 8 N M l N d Y M S j C M K W W N J 5 k j o O H g m 4 b O i j + v n 7 Y / / t 5 t / 6 K + P H x c P 6 3 v 0 G M d Y w V m 9 1 9 / / P 1 p g / q s C K f Z Y U 7 A K W H 8 N g K c E s y M q n H K a / r S 0 c b O z 5 r F 8 f 1 m n 7 V e v 9 R 2 9 7 T Z f 1 v f 7 9 Y V s R X + M I O Q r Q h j 8 v k E w k O Z O U o Y I Z C E g c M y o 5 C A m + K h I w 0 7 m R 0 6 v F 8 9 I X S E 3 v X Z 2 e 9 n U P Z w / I i D s 5 D r o h 0 c R 2 7 w 4 F a D x p h o Y m R o J A w p Z n C 8 r T p j S e V U X j I 4 9 Z p z 2 k 6 P 3 G c g r p 0 q Q E m 5 x k F + 3 S s 7 h c q Y h o S X q j K j J e X q T Y U 9 p 9 x I I o 8 Y l J 0 g + K 4 J C U I G X I x i Q C R h C i o G J B p d d q F y N l o y A c w J q x 2 h 5 Z E d u j K s N t K 4 K 9 m h K 8 P S J r 3 R n x 2 6 M u Y r 6 X V s + A C f S h 7 R C / 7 m l Z M s O h E + 0 Z O y L x / G + s f f X 3 f U H 9 v d e v d h u 1 / v C J W O q X T t y 4 f J 2 E T b B N S c Z o i R M P S / r o g h Y h Z z Q g F e y X J P J N A T g C N z y 8 2 2 6 K b T L U / P 5 l Q T J K r Z a j P t 7 L e i q + D e 7 J Z H G f K E 9 E p 0 d u j K U B d J 7 0 R n h y 7 m F g Y Z d I T 3 L r K v F G X M P c K b o V k V 3 j R 3 2 x K M o e w C t A x t h N C R O z O e U n x s n 9 N o T A m y Q m 4 5 Z 6 d Q G T t L h D c C s k + z M o Q A 4 c 2 T 7 M C V s a 1 J 6 E G e H b g y N r 3 i v e + P P c l d V 6 B Q N s E Z i J 9 y q i I J 8 M j Q T / o O Q k P z a f 3 t D r 6 w 6 l p 1 j S / 7 7 V / A w q P e i q 1 f q b d P v 7 q t w J o D b W R q s m g h h y H o w g J M X u T J c j g l 9 I 8 I V Q i T 2 6 G f H K i o 6 w h 8 X h G E L 3 A G C t I D b Q y 9 I Z D 3 q D i G r b g K e H T U 5 S D h x / / 9 9 r B / + / B t + 2 t w j f C q 0 M C h 7 D g Z O T T R k R t M K S N v h N J T / 0 p B t x 4 O b 2 P F 4 W 2 j x C d l K 7 k 2 E H V 0 o 5 / F X d c 8 d l o L U H V x 0 6 2 P m 2 4 m 7 7 S u K C Z 4 p z X P 6 m Z B 5 u e w l + c l v R r o X 9 B J W L t A W U 9 y H R N m 0 p m p c / 6 m Y 0 U W L i A a M B U 1 Z r p U L L R w Q N m B f u B 6 p T / c r b + v n z b 3 n 9 5 T n g / Q I 1 z l N 9 S n D f X v 9 0 / / + R v V 9 L 5 C y x t G C k 4 l Q R B V 5 G z r p u A Y E L 2 g h A n S A 5 0 z R P c q l G B I s m x a Y B I M Z T D s Q 2 4 w 5 U x B H H O 2 b A k a b 6 M 2 o y W A h 3 S V U 8 T h C s y D G b d y D G 4 F F H g g s r n 5 T H Q E z W l C 1 n L r D E a c K Q q Q H J a s T d A V q q A k E M l B C a 8 p u i R E i j B b e V X R p y 1 P + l M M f f a b j 9 9 3 6 z u P K l h S s D + X F F G M n T W i Z 0 Z n z H B j h S e Z C E D d R Z r u Y U a w W D I 0 z 3 V G s C 9 z R v T V j i a f E k p 7 f P q 2 3 m 9 2 n z Y N 6 f u 3 / b / + B y a p N z R z B Q 8 p r 6 h 3 F M O 6 S S y V W k d U 8 g S 7 S 5 F x K n X E J O q 4 a 9 x L m x Q Q 1 4 L a v m 2 f 4 j o F w d S b t + y v W C y 3 c 8 6 F J E b w a t R M Z E E E T G U h h j o P + 9 2 W + n K / 3 l H U 9 n 5 L G Z v f 1 y D z + A Y e T O P 5 v 3 P h f w y G 5 U l z y i R j 2 M X p m 7 d N P M d 3 y + R 4 j + D 1 5 X h 9 w u J k P 5 Y e O p 4 g v W O C L D E E S W f 4 R I S / X I a 3 J g x O p F i b u 6 8 / / t s T K Q l S p H + R I h i k L j g D J 0 U w S H 3 z t o X l W v g Y c n l i x C N y b c W I z n R 7 O K M K T x C 8 H G F O D N 2 L H A l h u E 1 3 c N s K i U p 6 + 6 B D 4 s U L c 2 z R X s Q L x H X P E E z 8 o p i E Y K C k t / G c n d d g T W K E E m U N N G h l j h d V z Z l L L 9 K E 1 X n V l n F q 5 e 7 j 5 u 4 R 0 q U R Y 0 A x B c 3 U V y p t J h N z K S T j M 2 Z d P T Z I X w 0 + M 4 T M c t G F q 2 i P + 0 Y X s x d m S I r E S 5 n 2 f S O I L L i 7 9 X I R u T J F e 4 R h z J X A x e A x c Y l 7 G X h s o H 9 5 9 4 x j z K G A L 5 x l u O e w K H E c O m k i c 3 P u g E / v N A 7 8 3 e K u V c 0 E M s A v c v / m n a b 6 S G O T t p U O B 6 Z s 5 P S 0 i v M 1 9 x z M x Y k / V u J B j 6 W Z 9 6 f k Q R / b W i 9 6 0 I i Z 4 C Z s 8 p i T T p d e 6 J j b a W N O M v 1 e 6 J j Z t D E n q a A v b s x B l L P k M S f t F M b F O j r b M b t 0 b q a N O e m I 8 s X R G Z U 7 B p M 2 6 J M d S O y g m Z c x a J f Q q W M + t l t e N K E d b m Z J c 0 5 N G / T x m c o 5 E 5 o e 2 6 p w O l a a 0 + F 9 f P e P i a O l X 9 I 6 F T P a F S x 2 J o Z e z l j H 5 z x W e i y Z / J w z 1 D T t + l U Q N t t 6 9 C q G K q V p V 6 + B e z M q k q + B o D R v m 5 a m w H D 4 Z Y y V P u u x w m K 4 v V H O W M 9 6 a c 2 o O r 0 o F n Z V J 9 x Y Z Y 3 n 0 k y g k 9 3 t c 6 Z q 7 F B N z U h b U h O P W F 4 O T S H / i q n 8 m 0 0 L P v O x Z t m R O z 0 S P n s L H k d V 7 7 2 T t M G + v O 2 K W B Z O 1 S J e 3 v 5 y 7 u 3 G R I e 1 F z b W V H X / 5 W 2 h 5 z 8 k Y b J t O 5 3 9 Y L P o T M y r I G y 2 f e M T p 5 i X K Y h V j o c L T 9 p g s 0 n i M 9 c Q H b 2 1 S B v o S 9 o 7 T F l e U 5 e c l 3 c K k P s E 8 9 T 9 + M W O V U w d 6 y u y c l J V i Z d 3 w J F 7 U y 3 R G f k 8 x 4 p 7 n o t w 1 M 2 X x 8 0 Z R p 0 2 h 5 s v z / T J M O q 0 F a n 5 8 v Y s M o w 6 T Y Y 1 X 5 4 M S x l 1 J s O o + S K d i t K I n W Y i N V + e 0 p U 8 6 m x n 8 s 0 X d X C A C U E U D N j 9 o 0 i X c 3 w g n v 2 A a d 1 2 e M k x 7 V G q P f G S 9 J N E G m f U P V / Z e F / V i V j i e E E f l q O l y a z E m C o v a r w Z t 9 t f D X 0 z b r m / r v G m 7 w u 8 r v G + M q + i d P r W j J 9 f l 4 d G N h W r N l O Y B u M t z 9 / o / M f 7 K v 3 m M r F 0 D Y d c m 4 X p M O T a y G r P / p d q Y / / 7 A y 6 J w i 9 m h 6 c s d + 6 X M + C S x N b 5 D x i K L d M y H O l 1 3 a 1 J V z 9 e t H r Z Q P / y M B A x L E M J L 2 x 1 U o R d v 4 p X l 0 0 K v O B X G a i 2 4 p g 8 J 6 P 7 + j C j G y K 6 T y 8 q + p Q z v Q j k Q W T s I I y 4 z E 0 m B o o L 7 q Y G K l g b D Y h F N 1 E J s m Z u + G X 4 4 6 I r O 4 6 8 u G 6 Z c O T F V E j G E Q Q k S L 8 2 b H n x x C 7 Y K n 3 + Z c L W 6 5 t / f g C d E j m K f b 0 c R Y S t T B L 9 N W P L D 9 N 7 B v M v G N b 5 I M c L M F s i K 7 1 i U e 4 H k 7 u w U k J Q y 4 t W k G n i e e 8 q X L T y G B y F n k Q 4 g + l 2 n j g K h X K 8 6 A K Z s O W F K r 3 M u p J U g t r L c a J V r / Y K F N E + S + 2 x R a R u V i u t z k / d 9 I P I X 1 i p d C O 4 V q x E q m f W V S s g 2 f O 9 T D f v o Z y L D l W 6 K L 9 g y 3 s T 7 W I V l 2 Q V 1 / 4 8 g W g v q q 4 c R b J z U F M c E a 1 6 F x 2 B R I 6 / Q q 2 z g f 5 F j 0 W 4 C P O S g Q / O 4 d a R 5 8 V T 4 p M i q v s B h A 7 7 Q H 3 w h E W Q c w 5 f N E L Q 4 g B n j w H H e S S 5 g A i G M e 0 d Q x W p 7 5 e 5 c A 7 F m a Z q i j n j n J k M 6 D y W Z h w v X X P e e + / B I I b I h c n P h B / o 4 K M P d J C O r V y i R J 8 n O S e i t M + V K A 1 / Y I Z u S a L p D l Y 3 N F 0 0 3 D y c b N 5 / M F A G n H R z T r b F o K F w 5 Y S P 4 V s X + T 9 m i 3 z c L P B x s 8 i Y W + G P o V R 0 E 2 R t F M F b K 4 y 3 I W T a P B A 0 I 4 3 Q e R p h 6 O K o Y G i m h D Y i G G H y t V G A o R j o L F o Y g H Y R A D p F P u 6 G o T 9 W Q 3 q 9 p b a Y L h U z 3 6 h 6 4 b a b + d r o h 9 v I x e 8 M E 5 0 0 + d o o w i J M h E V a u Q B g C 8 g t h i 0 + 0 d j i E 7 5 F F 2 + j X U I b / W g b Z M j s 0 1 G p N d Y h V L o x Z y l j / e P v r z v q j + 1 u v f u w 3 a 9 3 n 9 b U l / 3 m 8 5 r a 3 D 3 s H j 4 / 3 j 1 8 o u 7 u 1 4 / b P 7 Z 3 6 w / b T 9 t 8 w L N J U z b 0 L m G O t g t w W b + I R t A v o h H 0 i 2 g E f f T 2 S 7 6 P G f q I G U 7 k Z 7 8 j m k K r q 5 E T A 7 a d S O g C s h m 2 H d E B V s 7 I F i a i p e R r q 4 W f E P k a C y + F Q 8 W e G J K a r 6 F O W Q 1 F l s g m f U V 3 4 A u 1 O d Y z 2 F h k T a R 7 V 3 Q L P X d L M c 3 3 r d Z 7 + C R P n l b 7 P 1 E k M U e G x J A B K O o h F F F M 5 z 3 d e 8 / k G x U T m V s S M H 4 M X p x L f L 7 G o n p i 5 4 q G 7 w w z H Y r u v 2 / 3 3 8 P X z f K 0 e q R K o 2 e M 2 a s r 2 n 3 F O G E K N A I D b c 5 5 l 5 R Q Y q 5 y y n B l O f A 7 C 5 i I K A / r W E v d 1 S 5 R a j D X O c M U 5 a E O i r z k w J Q m 6 l A a N N D v Q N O t o X g z a M D f g a z d D k X b G D R g A u Y c c W E F J S g D j N X J 1 D W u J 1 P H e z s T / B G + / y l + 3 T + g m u g x U P f X k U V 1 C B e M U B Z 9 6 1 2 W 8 p K o n I a 2 7 i E 7 m B p L v x Z K B Z U O u c H c q z E P 9 z U / N C H K u s P N O Q l t X C n m x F H R b p J v j o 8 V h 7 e N U B R J O E 5 e 0 Q M J j 8 O 7 w 9 n W 1 A F m u e H o z S P k s 6 f I V 7 I j H 2 4 a N H t 0 p 3 9 E A l j e O P z h Q I k g C i b K B E S J F L u 1 P b L M 7 r e 7 7 Y + / 7 7 b U 7 w / 3 X u r D Z v e 0 3 l O r 9 Z / 7 z e 9 Y A n b O l Y D H Q U A z k I + W n L E O 3 6 F J m z R S I t 1 G V o h u U D i j V T 5 C N W + m t 4 9 p h m p D U X N E N E 8 e t D F k M 6 V r K m g q 4 / Q a A k l C H d q z / P 7 D n z 3 7 f J N M H i G f Z L 6 Z M 3 E p c F a p Y g 7 i h W G b x y R r M l c B E T K I v E P K x 9 V Z z h J a 0 H g H Y F B M w X s D / T v l g B I p e m G e v c z A 2 1 S 0 R E V 3 b m z R W E I I Q 7 m B p O q 2 p W i C O I S a U J B x d / F l s C 6 7 R w j G b A U T p g H B Q V R 4 x 7 D v I B 2 8 o g F g D 2 k + n M E w n i g 1 M G 1 d N 0 Q T v s t s m t x E D F o z b Q X t x j q G d m t C y R s t O P y d 1 2 R b U U 3 I M i d l A x v g 2 e F 4 S 5 q L 7 n f A W j w p i 9 T y P k W n J g 4 / B Q w H H 5 J G 9 U A P x 0 X h O u B L E x 1 H H R W B O q Z l 2 H y 0 n W h R u A 7 6 K F r H b c e c A r r C V 7 I V U b U g x i w O Y e q o m P M Q G C 0 G + H d r w z Y Z b + s 4 y X a M V n S / Y 5 3 0 P f 1 o R b 8 / U x I c S R X E B a L T c Z l f S 5 Q t W D i W F h C R p 4 U + F I c v 2 a D D 4 9 Z Y X G u R w g H E C S S W O n F P y c R b R A 0 0 u V S g f r n 3 q i V T 1 S x B A t I I T W M O 4 H I J y G Z I 6 M p 3 K A v 7 Q F z e M E Q w c U w g X Q B r 2 7 I F 3 z R f O A g K N 4 H y S z + / R F + 4 F Y F Y H 4 9 h P 8 b N H P 6 4 E z B s U X l T E v 0 4 c 0 m 8 D a q h X P D m u a S O A f F H E d M u K B t M R N V W J a C 4 J h i s Q R 1 4 l V w G M 1 O R L O q f j 9 v 3 u + 3 9 b 7 8 8 7 b 9 u f k G H i H D K w f M K P / w 0 O r s w o d S R u J E s 8 p p q c Z I q G u j F d T f p u K I H 0 5 q 1 g E + 7 i z z U f w 2 k A 4 s m p l o D 2 z 5 6 5 9 1 c I G Y H m J x L A i q 1 j g r c Q x q o 1 7 v V Y Q 6 Q f / 1 5 M w Q 2 o u B A T w 6 Y G U R 0 f l D J 1 9 + X X m 1 U B h + r 9 z + Q d h 8 3 / 4 R 0 d R O D + f r + 6 6 F R N w f + G G 0 K 1 7 I h A l Y 2 H M 4 0 R W U k L 5 P b H 4 n / 5 D 5 + 3 O 7 + g 5 p v 9 o / b h 9 1 v 3 S 5 N X z F X Q G + 5 o v + D 4 r / e P 3 3 d b 3 7 b b b 4 + 7 d f 3 / 0 H p X 3 + / 3 3 6 Y b f 6 P 9 X C 3 2 f 3 W Z z v r D k v 3 P v z + R 7 v 3 + / r 3 P J D y M o A 1 G c w P D 5 + v H t d f r n 7 f X m 2 e r t a 7 9 f 3 / + b 7 Z X 6 0 h 6 F d g D N L T 5 v N k v / 1 I 1 D 2 a w z 5 p k / s X d I c h a h u Y m 2 D e O A l d M E W 7 E B d g b m V g I Y A e R l a X 0 / n t T F d m N 3 N m r L U W t j o W l K V I 1 K E 5 F U U r u S 8 k b V h g n c 7 J e F Y Q o T 7 m m F N O T x / N 3 B J Y + e a 2 I 4 7 o a 3 Z + 2 w Y r F S 9 a b b t F x n x Q d i f 3 9 Y / R P 9 j 3 / 5 D + 0 S F E E x g E h i 7 H B A c j a X M T Z s z P F F O / n T N 9 Z s L p L V 6 l p z d 2 j g 5 5 T V E 4 + B R j Y p 9 H i + / I W N 3 M O X E x f 0 / G e 2 6 X b m y 5 p P 7 E f 3 5 Z g / z H q z + 3 f 5 S C R P Y U i b P b P q N p W n / B m n r H v O 7 1 r 4 X W d N p q j c p C 4 n G f h 8 P 6 9 2 R c H o e 1 4 w 7 4 h / v 7 9 Z f H E t H W P E X b k t Z 6 N 2 z H n L E q d y 3 L o 8 6 1 a d y K 7 f J 4 7 7 j P E N q a p a D t u I P 8 a B t r h s K l i L Y F G c y a A c Y K 9 I u U h Y 2 s V b i 3 x B n 8 d F l l 0 1 A L B H 8 V g Z 4 r J n e B t K k M b a v c X J p w U L k r E 2 L O t r S x l E y 1 r B B C B r B l r p S 2 X A c b Q b t V X f t L n Z f S L N w b k O H + g G v b W b Y h A j t O G Y l G O U Q C B B e B Q s a L z k x c l t M k L 0 s 6 t P Y X K U q D L c u m t C J T R v y 2 U / T b X G 1 z w r V t w j k g q Z b D G W I 5 f A G y F j B O 0 m Z B Z j b T H G B c O o I o i x Y Q + T b k B M c V Z O V Q D + 0 C Q M m O N g G A s e o q n H 5 J O X 3 4 e z j Q g J a B J U b e b C N y M B I x y 2 J s N K Y K G 4 1 M f 7 r Y a J X Y a G T q 2 H n Z a D f X g t Z d a t c r m 5 8 K o q C Z n c 6 o p 1 z P e l X Z a G T 6 M Z G F N m I t 5 V o U R G 3 W 1 X v j D t v s L V p T e n l j l m 6 h c f 9 g 3 v 9 j 8 g 9 S J G W 2 0 J q S 1 m + N R z S v W d O l N G 9 O p r 1 2 y 7 R H c l U W W n R T T W y p X W N p 2 S N x 9 o I t t J U + a S 1 a 4 0 m L 4 4 X F p H f b X G n K o q 8 3 x 1 V Z a P F I r M Z g K x 2 J G H t t y q x u r Z Y q L 5 Y M Y 1 g r a 2 y 1 F j 2 j P b O q s t f i k V i N + Z Y b i R f r 7 W K 9 X a y 3 i / V 2 s d 7 q Y L 0 1 q 7 D e y F a 0 i / V W i f V G R o R c 1 h u Z + k d g v f H 2 S J I 7 I 1 H U + 4 L W X j K s P r 6 R x 4 I l V W W 9 G d V Z b z f T W 9 o y u e a M 5 b Q W L 8 1 Z U W O s t i m R i e H M 1 t v 0 H 9 2 q r D d N G + u 9 Z c c 0 L a X b b 6 9 m j N z r K j c y v G V Z j f V m P u y f w M z l H j 9 s d m D i / P k + f L G z A u s N 9 h d 0 V q U J d 9 P r 9 W i 6 M 2 o u Z j I n y e 2 5 I k y u l 4 h b q z H h P E w K m 6 p Q i e v w 0 J t V p S m n t a a G d q s I 7 Y X R 6 t D 0 i m P V s d 6 0 m 6 u q T D k 4 N m v z z 6 f K + B L X Y f l 8 2 T p F 5 c T k 5 6 y q j W 5 n G s 9 N 5 n O r L X L X k 8 6 M 1 L M h F p X H f f q o r I 4 x c T 1 W w Z h t z L 5 d s 2 / R s 1 t 9 a c 9 Y V h p p o q g u L H W s l c a Y x 3 3 C s a H U g T O j 2 w 7 W p N M 1 W 5 I 0 F T n s X 1 p L g c l z Y n 2 K d h x o 5 b N w 5 x T p 4 n z R H E / 5 G 9 m c G T d j Y M K t 5 r O b K Y u u q p S C 9 O M + A 6 S H e P h n Y R 0 H W x X M 3 s V s 7 V 4 v 9 W t J n I 9 4 i 2 d G c o f u s 6 r Q H 0 M D r x y 8 H / e Z k d l v J p p s V 4 x 2 H G j l M 3 v v F O m z 6 z H b a T Z n 3 U l P m 1 1 L 4 5 s Z x 9 8 I r Z 5 e F t K P + 8 z K 7 M + B d R x s V T B 7 H 6 N y K L M 5 p / V G H W b J z s a d 8 Z j n j G v e s v I c n G D x f t x n N m Z v s 0 L T E i t G O w 6 0 8 p m d w V h S X W 4 x m Y j S S r B H / W t J 4 + e m J D V X h l D e 6 d F x p x n Z / V n w j g W u C n 5 n M K a f z b S b N 5 P b 3 r S 9 n I 6 V m d k U b l u C j n b X S k I 9 z h b L w P H C f M p L V W P + e e x E B m M o t m e m u J q o t 7 O R f c O o k t o X l i 1 Z 6 c + n p e E d Z 7 h l Y f l n Q f x z W Z U M x q y 8 p d m R d a u O m s K i x 7 d u u n Z 7 z N 9 M l 6 0 8 7 s t 4 1 O P M v A w s L y u q X v X a i o W t A p b H 2 K A r b S E q 8 g 0 j 3 / C q b I z 6 k 9 b 1 7 W Q 1 p U t b W 0 8 6 z c r y z 4 L 4 5 7 J X G Y z B O r k d L W / F V n c m T G 4 n N z p t s 3 q X 7 X J W a d t S J 5 1 m Z H l 9 r D Q 7 V W P + e U x W B m O z K j O 1 L f W v a V b h + W t b a 3 K L v i m y T L e 8 i w s 5 j d b n Q f x z W a 0 M x m x l F u P W H C h v R m v R b t 0 2 2 z a g Q m f a M k v b L j j p N O S 4 X 5 I P 0 n E P p f v P M B j T U z K E 1 V i 8 X o x n Y n s 0 4 q e 3 L C f R c 6 C e l I a 4 4 0 5 L v y h y 0 k P 5 i M P Y j j N x N l r y 6 t j u d 4 2 R 2 W l L X W M + 1 v p i a R s l J 5 2 W f l X k p I f y 3 d 4 w 5 p + 4 m N i j 5 r R D L 4 2 F y n P X E 5 U R u 1 b P K E 0 X P u k 0 h L g 8 b I 0 5 J T n u o f y 7 S S z u 4 E 4 U B G b M t N r X s 5 k x 4 t l V T 1 z K L V G 9 L g 1 z x 5 2 G M N c u B 3 P H P V y u J 5 X S 9 M X B 7 e L g d n F w u z i 4 v V o H t 1 Y V D m 6 E d + M v D m 5 V O L i R E e G 8 H N x G T F u b 2 T 3 a X s 2 X r f n 1 r d G x V 5 Y y F o V K H N z 8 E K A E l C D x c F v o 8 9 V o N F 6 N 2 p 3 e u D l r 3 k q 2 s F j N T T J H t H P w c B v x K 9 s y m f F y J f B C a 7 6 6 s V u 9 p i j c k v o d 5 o 4 g E Y R v e s H 3 k 7 r T h T l v 6 l x 7 3 J 6 x u j 1 W m 9 b 0 p j W 9 W b 7 Y C B L P c S G p L 5 n 2 8 s b g l t N W U 7 4 1 b q e W w N 8 w / V l p z p X P H k C i d K z h D g v M 8 e x m J C u 3 z Z E 9 M e c T k R b p 7 g 1 3 m 0 d C Z H J Y K 3 1 L 4 L i D 0 r G G 2 e e f y a 1 l h 5 4 t T Y U b K 6 p G T 3 T l e j 6 Z 0 K V h 7 b j P 0 r c D j j u 4 7 A Z c d g M u u w G X 3 Y D L b s B l N w B t A D S C 0 J I / J f 6 l 5 Y R B w 0 S t 5 2 Q Y G 1 g w u I k D A A A J T R / k f k s F z F + A S R g 1 W b I c h e M N b U D + j M Z p I 4 D B U C x e z o J 2 6 Q E 4 f n 1 / P 1 p / u C O C E W R 5 S G 0 f W f l H q 4 i y F T R j 5 m / H m 5 T O r W b M R p o 2 K 4 C z 2 x G U 9 + B P a n 5 w f D A c n T N N k B F y w G N N R U X M 8 Z 1 p L W X R s X U Y G 9 q B o j U 8 D J p o G B a w 4 0 2 w n B R s 5 t / g 0 n n 4 G G W J P r e j n 9 t E n 6 u a c 2 t w e g 5 M B l Q 8 G n 5 m S k D J C w r M M j g 8 A E a K z N 8 R z d 8 u J 0 p r 1 l z 1 l L n e 6 7 R m c 1 u R + C X Z 9 A G r I 1 g j i 5 H Z a w R 9 k Q d b Y A 2 B 2 r Y p q R P A w I L u e D M y R 1 u 2 K Y I Z b E k K U B m A n q U B 0 V x A S A U t y X D f E S d j k h p s R N c P C B p Y e 9 F y C W M 6 w 8 V n 0 D g u H b j I h B Z g E o l D t b w v o H k 1 v H 3 Y 3 / 3 + 8 H D n V 0 C F b k B 6 R O O h 7 U X V d n O w 2 k Q c / n + h s K 6 b 7 u M D A A = = < / A p p l i c a t i o n > 
</file>

<file path=customXml/itemProps1.xml><?xml version="1.0" encoding="utf-8"?>
<ds:datastoreItem xmlns:ds="http://schemas.openxmlformats.org/officeDocument/2006/customXml" ds:itemID="{9AC05BCD-4135-40C1-A4B5-277DC09ABDE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Sažetak</vt:lpstr>
      <vt:lpstr>Račun prihoda i rashoda</vt:lpstr>
      <vt:lpstr>Prihodi i rashodi po izvorima</vt:lpstr>
      <vt:lpstr>Rashodi prema funkcijskoj klas</vt:lpstr>
      <vt:lpstr>Račun financiranja</vt:lpstr>
      <vt:lpstr>Račun financiranja po izvorima</vt:lpstr>
      <vt:lpstr>Posebni dio</vt:lpstr>
      <vt:lpstr>FP0002PRPV2</vt:lpstr>
      <vt:lpstr>FP0002PRR</vt:lpstr>
      <vt:lpstr>FP0002PRB</vt:lpstr>
      <vt:lpstr>FP0005PRV2</vt:lpstr>
      <vt:lpstr>DF_GRID_2</vt:lpstr>
      <vt:lpstr>FP0002PRPV2!Print_Area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FP0001PR Sažetak</dc:title>
  <dc:creator>I027330</dc:creator>
  <cp:lastModifiedBy>TOMIĆ HELENA</cp:lastModifiedBy>
  <dcterms:created xsi:type="dcterms:W3CDTF">2006-05-18T10:01:57Z</dcterms:created>
  <dcterms:modified xsi:type="dcterms:W3CDTF">2026-03-04T10:48:01Z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FP0001PR Sažetak.xlsx</vt:lpwstr>
  </property>
  <property fmtid="{D5CDD505-2E9C-101B-9397-08002B2CF9AE}" pid="3" name="_NewReviewCycle">
    <vt:lpwstr/>
  </property>
  <property fmtid="{D5CDD505-2E9C-101B-9397-08002B2CF9AE}" pid="4" name="BExAnalyzer_Activesheet">
    <vt:lpwstr>Sažetak</vt:lpwstr>
  </property>
</Properties>
</file>